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6440" activeTab="1"/>
  </bookViews>
  <sheets>
    <sheet name="naslovna" sheetId="2" r:id="rId1"/>
    <sheet name="troškovnik" sheetId="1" r:id="rId2"/>
  </sheets>
  <definedNames>
    <definedName name="_xlnm.Print_Titles" localSheetId="1">troškovnik!$11:$11</definedName>
    <definedName name="_xlnm.Print_Area" localSheetId="0">naslovna!$A$1:$F$65</definedName>
    <definedName name="_xlnm.Print_Area" localSheetId="1">troškovnik!$A$1:$F$302</definedName>
  </definedNames>
  <calcPr calcId="125725"/>
</workbook>
</file>

<file path=xl/calcChain.xml><?xml version="1.0" encoding="utf-8"?>
<calcChain xmlns="http://schemas.openxmlformats.org/spreadsheetml/2006/main">
  <c r="F278" i="1"/>
  <c r="F279"/>
  <c r="F27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57"/>
  <c r="F253"/>
  <c r="F254"/>
  <c r="F252"/>
  <c r="F248"/>
  <c r="F247"/>
  <c r="F246"/>
  <c r="F245"/>
  <c r="F238"/>
  <c r="F236"/>
  <c r="F233"/>
  <c r="F231"/>
  <c r="F230"/>
  <c r="F227"/>
  <c r="F225"/>
  <c r="F224"/>
  <c r="F214"/>
  <c r="F212"/>
  <c r="F210"/>
  <c r="F209"/>
  <c r="F205"/>
  <c r="F203"/>
  <c r="F201"/>
  <c r="F198"/>
  <c r="F196"/>
  <c r="F194"/>
  <c r="F193"/>
  <c r="F190"/>
  <c r="F189"/>
  <c r="F186"/>
  <c r="F185"/>
  <c r="F182"/>
  <c r="F177"/>
  <c r="F175"/>
  <c r="F240" l="1"/>
  <c r="F281"/>
  <c r="F217"/>
  <c r="F169"/>
  <c r="F167"/>
  <c r="F165"/>
  <c r="F163"/>
  <c r="F160"/>
  <c r="F157"/>
  <c r="F154"/>
  <c r="F151"/>
  <c r="F148"/>
  <c r="F145"/>
  <c r="F140"/>
  <c r="F138"/>
  <c r="F132"/>
  <c r="F130"/>
  <c r="F128"/>
  <c r="F126"/>
  <c r="F124"/>
  <c r="F122"/>
  <c r="F116"/>
  <c r="F117"/>
  <c r="F118"/>
  <c r="F119"/>
  <c r="F120"/>
  <c r="F115"/>
  <c r="F111"/>
  <c r="F109"/>
  <c r="F108"/>
  <c r="F104"/>
  <c r="F101"/>
  <c r="F96"/>
  <c r="F92"/>
  <c r="F88"/>
  <c r="F73"/>
  <c r="F35"/>
  <c r="F62"/>
  <c r="F60"/>
  <c r="F58"/>
  <c r="F56"/>
  <c r="F53"/>
  <c r="F51"/>
  <c r="F49"/>
  <c r="F20"/>
  <c r="F134" l="1"/>
  <c r="F171"/>
  <c r="F68"/>
  <c r="D293" l="1"/>
  <c r="D291" l="1"/>
  <c r="D295" l="1"/>
  <c r="D297"/>
  <c r="D287"/>
  <c r="D289"/>
  <c r="D300" l="1"/>
  <c r="D302" s="1"/>
  <c r="D301" l="1"/>
</calcChain>
</file>

<file path=xl/sharedStrings.xml><?xml version="1.0" encoding="utf-8"?>
<sst xmlns="http://schemas.openxmlformats.org/spreadsheetml/2006/main" count="451" uniqueCount="321">
  <si>
    <t>TROŠKOVNIK OPREME I MATERIJALA</t>
  </si>
  <si>
    <t>1.00</t>
  </si>
  <si>
    <t>kom</t>
  </si>
  <si>
    <t>m</t>
  </si>
  <si>
    <t>komplet</t>
  </si>
  <si>
    <t>REKAPITULACIJA</t>
  </si>
  <si>
    <t>ukupno:</t>
  </si>
  <si>
    <t>2.00</t>
  </si>
  <si>
    <t>3.00</t>
  </si>
  <si>
    <t xml:space="preserve">     red.</t>
  </si>
  <si>
    <t>jed.</t>
  </si>
  <si>
    <t>jedinična</t>
  </si>
  <si>
    <t xml:space="preserve">      br.</t>
  </si>
  <si>
    <t>mjere</t>
  </si>
  <si>
    <t xml:space="preserve"> cijena</t>
  </si>
  <si>
    <t>Dobava i montaža nosača i obujmica s gumenim profilom za učvršćenje i vođenje bakrenog  cijevog razvoda</t>
  </si>
  <si>
    <t>Dobava i montaža crnih čeličnih bešavnih cijevi prema HRN C.B5.225, ispitane na nepropusnost, sa svim pomoćnim materijalom, lukovima, fazonskim komadima i ovjesnim materijalom.</t>
  </si>
  <si>
    <t>VENTILACIJA</t>
  </si>
  <si>
    <t>Dobava i ugradnja ventilacijskih spiro kanala izrađenih iz pocinčanog čeličnog lima debljne prema standardu, zajedno spotrebnim fazonskim komadima, te spojnim, brtvenim i montažnim materijalom.</t>
  </si>
  <si>
    <t>spiro kanali</t>
  </si>
  <si>
    <t>koljeno</t>
  </si>
  <si>
    <t>4.00</t>
  </si>
  <si>
    <t>PDV</t>
  </si>
  <si>
    <t>.</t>
  </si>
  <si>
    <t xml:space="preserve">NAPOMENA: Cijena za svaku točku troškovnika mora obuhvatiti dobavu, montažu, spajanje  i  dovođenje stavke u stanje potpune funkcionalnosti. U cijenu  ukalkulirati sav potreban materijal, spojni, montažni i ostali materijal, potreban za potpuno funkcioniranje pojedine stavke. Poštivati najnovije važeće propise za pojedine vrste instalacije. </t>
  </si>
  <si>
    <t>Dobava i montaža aluminijskih rešetki za dovod zraka, za ugradnju u vrata, površine 150cm2.</t>
  </si>
  <si>
    <t>Dobava i montaža ovjesnog i konzolnog materijala, te sitnog i potrošnog materijala potrebnog kod montaže ventilacije.</t>
  </si>
  <si>
    <t>Tlačno ispitivanje cjevovoda za razvod komprimiranog zraka, zrakom tlakom 2 x radni tlak. Nakom ispitivanja potrebno je sastaviti zapisnik o izvršenom ispitivanju.</t>
  </si>
  <si>
    <t>5.00</t>
  </si>
  <si>
    <t>Dobava i montaža fasadne fiksne žaluzine za odvod zraka, sa spojnim i montažnim materijalom.</t>
  </si>
  <si>
    <t>OPĆI   TEHNIČKI   UVJETI   I   IZVOĐENJE   SVIH  RADOVA OBUHVAĆENIH  OVIM TROŠKOVNIKOM</t>
  </si>
  <si>
    <t>Sve  radove  izvesti  prema  opisima  pojedinih  stavaka  troškovnika  i  opisa  pojedinih  grupa radova,  prema  projektnoj  dokumentaciji,  tehničkom  opisu,  detaljima  i  svim  važećim tehničkim  propisima  i  važećim  standardima,  kao  i  uputstvima  proizvođača  materijala,  te pravilima struke i građevinskim normama.</t>
  </si>
  <si>
    <t>Ako neke stavke imaju nejasan i nedovoljan opis, onda svaki "započeti" opis pojedine stavke znači  cjelokupnu  izradu  te  stavke,  to  jest  nabavu,  dopremu  materijala,  sve  prijenose  i prijevoze, izradu, skidanje oplate, zaštitu, njegovanje pojedinih elemenata po izradi i nakon ugradbe, dobava atesta kao i ostalo.</t>
  </si>
  <si>
    <t>Ukoliko  se  ukažu  eventualne  nejednakosti  između  projekta  i  stanja  na  gradilištu  Izvođač radova  dužan  je pravovremeno  o  tome  izvjestiti  projektanta  i  nadzornog  inženjera  te shodno tome zatražiti potrebna objašnjenja. Svu potrebnu provjeru točnosti količina za nabavku materijala, kao i za građ. knjigu vršiti bez posebne naplate to jest o trošku Izvođača radova.</t>
  </si>
  <si>
    <t>Normu utroška sati za vršenje radova treba obvezno računati sa svim potrebnim dodatnim koeficijentima za otežanje radova, u svemu po građevinskoj normi za odgovarajuću vrstu radova. U koeficijentima treba posebnu pažnju obratiti na režim rada (položaj gradilišta  u gradu), pristupe kroz stambenu zonu i održavanje čistoće na pristupima, ishođenje svih potrebnih suglasnosti i dozvola, troškove komunalija kao i drugo što pripada u faktor gradilišta a nije posebno specificirano.</t>
  </si>
  <si>
    <t>Izvođač je dužan o svom trošku osigurati gradilište i objekt od štetnog utjecaja vremenskih nepogoda i svih mogućih drugih oštećenja za vrijeme trajanja izvođenja. Svaka šteta koja bi bila  prouzročena  na  građevini,  vozilima,  prolaznicima,  susjednim  građevinama  ili  okolišu tijekom izvođenja radova , a nepažnjom Izvođača, pada na teret Izvođača radova koji ju je dužan otkloniti, tj. nadoknaditi štetu u roku kojeg će utvrditi sa Investitorom.</t>
  </si>
  <si>
    <t>Nadzor nad gradilištem, te svim alatima, strojevima i materijalom pada na teret Izvođača radova.  Prije davanja konačne ponude  za instalaterske radove, predlaže se  pregledati  projektnu  domumentaciju  sa  svim  detaljima. Izračun količina sačinjen je na temelju projekta vodovoda i kanalizacije. U fazi izvođenja radova, izvođač  mora  priložiti  uzorke,  kataloge  i  sl.  iz  kojih  je  vidljiva  kvaliteta  ponuđenog materijala i opreme.</t>
  </si>
  <si>
    <t xml:space="preserve">Prije  izvođenja  radova  treba  provjeriti  kvalitetu  svih  materijala  koji  se  ugrađuju  i  izvesti  radove u skladu s detaljima (grafičkim i pisanim dijelovima)  izvedbe, opisom iz troškovnika i potpisanim uzorcima od strane  nadzornog inženjera, voditelja projekta i predstavnika investitora. Eventualne promjene u detaljima ili materijalu treba Izvođač prije  početka izvedbe dogovoriti s voditeljem projekta, predstavnikom investitora i  nadležnim nadzornim inženjerom. </t>
  </si>
  <si>
    <t>Za sve elemente namještaja, opreme, konstrukcije, ograde i sl. koje nisu tipizirane ili nisu u standardnom  programu proizvođača,  tj.  nemaju popratnu tehničku  dokumentaciju  i  ateste, Izvođač  radova  je  dužan  prije  izrade  navedenih  elemenata  izraditi  radioničke  nacrte, obavezno ih ovjeriti kod Voditelja projekta i Nadzornog inženjera, a tek potom krenutu u izvođenje istih. 
Zabranjena  je  upotreba  materijala  (  osnovnog  ili  pomoćnog  )  koji  nije  predviđen  opisom, nacrtima  i  detaljima.  Ukoliko  Izvođač  ipak  izvede  radove  na  neodgovarajući  način  ili  od neodgovarajućih  materijala,  dužan  je  o  tome  upozoriti  nadzornog  inženjera  i  dogovorno riješiti, te zapisnički ustanoviti kvalitetu izvođenja radova.</t>
  </si>
  <si>
    <t>Ukoliko prije početka izvođenja radova Izvođač ustanovi da je došlo do promjene uvjeta za  izvođenje radova, dužan je o tome upozoriti nadzornog inženjera.</t>
  </si>
  <si>
    <t>Ako  se  ukaže  potreba  izvedbe  radova  koji  nisu  predviđeni  troškovnikom,  Izvođač  radova mora  prethodno  za  izvedbu  istih  dobiti  odobrenje Voditelja projekta  predstavnika  Investitora i Nadzornog inženjera, te sa istim utvrditi cijenu izvedbe i sve to unijeti u građevinski dnevnik.</t>
  </si>
  <si>
    <t>Građevinsku knjigu i dnevnik vodi Izvođač radova i svakodnevno upisuje potrebne podatke predviđene Zakonom o građenju. Izvođač je također obavezan izraditi elaborat o zaštiti na radu na gradilištu, a prema važećem pravilniku o zaštiti na radu i Zakona o građenju. Pri radu treba primjenjivati sve potrebne mjere zaštite na radu i zaštite od požara. Ukoliko Nadzorni inženjer uoči da se Izvođač ne pridržava ovih pravila, može mu zabraniti daljnji rad dok ga ne organizira u skladu s pravilima.</t>
  </si>
  <si>
    <t>Izvođač je također obavezan da na gradilište postavi za cijelo vrijeme odgovarajuću stučnu osobu, a prema Zakonu o gradnji, koji će odgovarati za stručno izvođenje radova.</t>
  </si>
  <si>
    <t>Prilikom izvođenja radova, Izvođač treba zaštiti sve susjedne plohe, dijelove konstrukcije i prethodno izvedene radove na prikladan način, a u skladu s pravilima, tako da ne dođe do njihovog oštećenja.</t>
  </si>
  <si>
    <t>Troškove zaštite treba Izvođač uračunati u jediničnu cijenu. Ukoliko ipak dođe do oštećenja prethodno izvedenih radova za koje je odgovoran izvoditelj ili njegov kooperant, dužan ih je o svom trošku dovesti u stanje prije oštećenja, ili naručiti iste radove kod drugog izvoditelja na svoj teret. Popravak treba izvesti u primarno određenom roku ili dogovorno.</t>
  </si>
  <si>
    <t>Izvođač  treba  kvalitetu  ugrađenih  materijala  i  stručnosti  radnika  dokazati  odgovarajućim atestima i uvjerenjima izdanim od strane za to ovlaštene institucije. 
Tijekom radova i po njihovom završetku, Izvođač je dužan čistiti radni prostor i za to nema pravo tražiti nadoknadu.</t>
  </si>
  <si>
    <t>Po  završetku  radova  kvalitetu  izvedenih  radova  treba  Izvođač  ustanoviti  zapisnički  s Voditeljem projekta, Nadležnim  nadzornim  inženjerom i predstavnikom Investitora.  Ukoliko  se  ustanovi  da  su  radovi  izvedeni  nekvalitetno, Izvođač je dužan iste ponovno izvesti u traženoj kvaliteti ili  naručiti kod drugog Izvođača, a sve u roku i na svoj trošak.</t>
  </si>
  <si>
    <t>Ukoliko  Izvođač  radova  ne  izvrši  ispravak  radova  u  određenom  roku  Investitor  može  iste radove  naručiti  kod  drugog  Izvođača,  a  odbiti  vrijednost  obavljenih  radova  od  ugovora osnovnog Izvođača.</t>
  </si>
  <si>
    <t>Izvođač  je  također  dužan  ukloniti  sve  zaštitne  i  pomoćne  konstrukcije  u  roku  koji  je predviđen za izvođenje radova i na svoj trošak. Osim navedenih općih uvjeta, za određene grupe radova vrijede posebne opće napomene, kojih  se  zajedno  s  ovim  uvjetima  treba  obavezno  pridržavati  u  cjelini.  Posebne  opće napomene dane su u sklopu s odgovarajućim grupama radova. Izvođač radova mora svaku promjenu u toku gradnje ucrtati u nacrtnu dokumenataciju i po završetku radova predati Investitoru kao nacrt izvedenog stanja. Prije izrada , narudžbe i izvođenja radova Izvođač je dužan obavezno izvršiti sve potrebne provjere količina materijala, uređaja i opreme, dužan je izvršiti sve potrebne izmjere na licu mjesta, i u potpunosti je odgovoran za proistekle posljedice ukoliko to ne učini.</t>
  </si>
  <si>
    <t>Pod tim se podrazumijeva sama cijena materijala to jest dobavna cijena i to kako glavnih i pomoćnih  materijala,  tako  i  veznog  materijala  i  ostalog.  U  tu  cijenu  potrebno  je  uključiti  i cijenu  prijevoza  bez  obzira  na  vrstu  prijevoznog  sredstva,  udaljenost,  te  eventualne potrebne  utovare,  istovare  i  prijenose  do  skladišta  i  do  mjesta  ugradbe.  Nadalje  uključiti cijenu  čuvanja,  zaštite  i  skladištenja  materijala  do  ugradnje.  Prema  važećoj  regulativi potrebno je uzimanje uzoraka - probnih kocki - za beton, te ugradnja samo onih materijala koji imaju važeće ateste, izjavu o svojstvima, oznaku sukladnosti i tehničku uputu. Sva dokumentacija o dokazu kvalitete materijala prikuplja Izvođač radova i po završetku predaje Investitoru.</t>
  </si>
  <si>
    <t>Materijali, proizvodi, oprema i radovi moraju biti izrađeni u skladu s normama i tehničkim propisima navedenim u projektnoj dokumentaciji. Ako nije navedena niti jedna norma obvezna je primjena odgovarajućih (europskih normi ili jednakovrijedno). Ako se u međuvremenu neka norma ili propis stavi van snage, važit će zamjenjujuća norma ili propis.</t>
  </si>
  <si>
    <t>U  kalkulaciji  rada  treba  uključiti  sav  potreban  rad,  kako  glavni  tako  i  pomoćni,  te  sav unutarnji prijenos bilo ručni bilo pomoću strojeva. Ujedno treba uključiti sav rad oko zaštite gotovih  elemenata  konstrukcije,  zidova,  podova, instalacija, opreme, uređaja  i  ostalih  dijelova  građevine  od  štetnih utjecaja vrućine, hladnoće i mogućeg oštećenja u toku izvođenja. U cijenu rada instalacije vodovoda i kanalizacije uključiti sva potrebna ispitivanja, tlačne probe, bakteriološke analize, provjeru vodonepropusnosti instalacije i puštanje u rad cijelog sistema. Sve što nije opisano u tekstu, a vidljivo je iz grafike je obvezujuće.</t>
  </si>
  <si>
    <t>Sve  vrste  pomoćnih  skela  bez  obzira  na  visinu,  ulaze  u  jediničnu  cijenu  dotične  stavke troškovnika te se iste ne obračunavaju posebno.  Sva potrebna skela mora biti postavljena na vrijeme kako ne bi nastao nepotrebni zastoj  u  radu  na  građevini.  Pod  pojmom  skela  podrazumijeva  se  dostava,  postava, demontaža, odvoz, te prilaz istoj te ograda do skidanja skele. Ujedno su tu uključeni i prilazi kao  i  mostovi  za  betoniranje  konstrukcija  i  slično. Sve zaštitne ograde za potrebe izvedbe radova na visinama, zaštita građevinske jame ulaze u cijenu stavke troškovnika za pojedini rad te se ne obračunavaju posebno.</t>
  </si>
  <si>
    <t>Obračun  izvedenih  radova  obračunati  će prema stvarno izvedenim količinama ako to ugovorom drukčije nije definirano.</t>
  </si>
  <si>
    <t>Na  jediničnu  cijenu  radne  snage,  izvođač  radova  ima  pravo  zaračunati  faktor  prema postojećim  privremenim  instrumentima,  a  na  temelju  Zakonskih  propisa  koji  reguliraju  tu tematiku.  Povrh  toga,  izvođač  radova  ima  pravo  faktorom  obuhvatiti  i  slijedeće  radove,  a nakon  pregleda  i  upoznavanja  gradilišta  i  dokumentacije, koji  se  neće  zasebno  platiti  kao naknadni rad i to:</t>
  </si>
  <si>
    <t>- cjelokupnu režiju gradilišta uključivo dizalice, mostove, sitnu mehanizaciju i ostalo 
- najamne troškove posuđene mehanizacije koju izvođač ne posjeduje, 
- sva ispitivanja materijala bilo na gradilištu bilo u laboratorijima, ishodovanje atesta,
 - barake (kontejnere) za smještaj radnika, ureda gradilišta, nadzorne službe, 
-  izrada  privremenog  sanitarnog  čvora  za  radnike  i  upravu  gradilišta  prema  sanitarnim propisima, 
- uskladištenja materijala u barakama ili na platoima izvedenim za tu svrhu, 
- uređenje gradilišta po izvedenim radovima sa odvozom otpadnih materijala,
 - rastavljanje 
- demontaža baraka, kontejnera i platoa po završetku radova,</t>
  </si>
  <si>
    <t>2.01</t>
  </si>
  <si>
    <t>2.02</t>
  </si>
  <si>
    <t>2.03</t>
  </si>
  <si>
    <t>2.04</t>
  </si>
  <si>
    <t>2.05</t>
  </si>
  <si>
    <t>2.06</t>
  </si>
  <si>
    <t>2.07</t>
  </si>
  <si>
    <t>Dobava i montaža centralnog ventilacijskog uređaja sa povratom topline iz otpadnog zraka, podstropne izvedbe, slijedećih tehničkih karakteristika:</t>
  </si>
  <si>
    <t>filteri dovod/odvod</t>
  </si>
  <si>
    <t>izmjenjivač topline iskoristivosti &gt;70%</t>
  </si>
  <si>
    <t>povrat vlage do 50%</t>
  </si>
  <si>
    <t>visokoučinkoviti motori</t>
  </si>
  <si>
    <t>free cooling</t>
  </si>
  <si>
    <t>Komplet sa zidnim upravljačkim panelom sa LCD zaslonom, te svim potrebnim spojnim i montažnim materijalom</t>
  </si>
  <si>
    <t>ventilacijski uređaj s povratom topline ERV</t>
  </si>
  <si>
    <t xml:space="preserve">kom </t>
  </si>
  <si>
    <t>Dobava i montaža cijevnog  prigušivača buke, slijedećih tehničkih karakteristika:</t>
  </si>
  <si>
    <t>2.08</t>
  </si>
  <si>
    <t>2.09</t>
  </si>
  <si>
    <t>2.10</t>
  </si>
  <si>
    <t>2.12</t>
  </si>
  <si>
    <t>2.11</t>
  </si>
  <si>
    <t>2.13</t>
  </si>
  <si>
    <t>2.14</t>
  </si>
  <si>
    <t>2.15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</si>
  <si>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</si>
  <si>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</si>
  <si>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</si>
  <si>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</si>
  <si>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</si>
  <si>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</si>
  <si>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</si>
  <si>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</si>
  <si>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</si>
  <si>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</si>
  <si>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</si>
  <si>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</si>
  <si>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</si>
  <si>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</si>
  <si>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</si>
  <si>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</si>
  <si>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</si>
  <si>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</si>
  <si>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</si>
  <si>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</si>
  <si>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</si>
  <si>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</si>
  <si>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</si>
  <si>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</si>
  <si>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</si>
  <si>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</si>
  <si>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5.01</t>
  </si>
  <si>
    <t>5.02</t>
  </si>
  <si>
    <t>5.03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</si>
  <si>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</si>
  <si>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</si>
  <si>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</si>
  <si>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</si>
  <si>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</si>
  <si>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</si>
  <si>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</si>
  <si>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</si>
  <si>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</si>
  <si>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5.04</t>
  </si>
  <si>
    <t>Ispitivanje sustava ventilacije, od strane ovlaštene osobe, sve  prema Zakonu o zaštiti na radu i mjerenje dovodnih i odvodnih količina zraka.</t>
  </si>
  <si>
    <t>"K2 ART" d.o.o. Čakovec, Dr. Vlatka Mačeka 35, za projektiranje, nadzor, konzalting i inženjering tel. 040/364-999, info@k2art.hr, www.k2art.hr</t>
  </si>
  <si>
    <t>OPIS STAVKE</t>
  </si>
  <si>
    <t>količina</t>
  </si>
  <si>
    <t>ukupno</t>
  </si>
  <si>
    <t>LOKACIJA:                              ČAKOVEC, k.č. 1038/1, k.o. Čakovec</t>
  </si>
  <si>
    <t>TVRTKA:                                 "K2 ART" d.o.o. ČAKOVEC, Dr. Vlatka Mačeka 35</t>
  </si>
  <si>
    <t>TROŠKOVNIK STROJARSKI-TERMOTEHNIČKE INSTALACIJE</t>
  </si>
  <si>
    <t>HLAĐENJE MULTI SPLIT SUSTAVOM</t>
  </si>
  <si>
    <t>uređaj s funkcijom grijanja i hlađenja</t>
  </si>
  <si>
    <t>vanjska jedinica - multi split (inverter)</t>
  </si>
  <si>
    <t>Kapacitet hlađenja / grijanja:</t>
  </si>
  <si>
    <t>Dimenzije:  710x840x330 mm</t>
  </si>
  <si>
    <t>priključni cjevovod (mm): Ø6,4/Ø9,5/Ø12,7mm</t>
  </si>
  <si>
    <t>Napon i frekvencija: 230/1/50 V/Hz</t>
  </si>
  <si>
    <t>rashladni medij: R32</t>
  </si>
  <si>
    <t>Vanjska split jedinica</t>
  </si>
  <si>
    <t>napajanje 220V, 50Hz</t>
  </si>
  <si>
    <t>priključni cjevovod (mm): Ø6,4 /Ø9,5 mm</t>
  </si>
  <si>
    <t>Dobava i montaža odmašćenih  predizoliranih bakrenih cijevi freona promjera 6,4 (1/4") mm na tekućoj strani.</t>
  </si>
  <si>
    <t>Dobava i montaža odmašćenih  predizoliranih bakrenih cijevi freona promjera 9,5 (3/8") mm na plinskoj strani.</t>
  </si>
  <si>
    <t>Dobava i ugradnja plastičnih PP cijevi i fitinga za odvodnju kondenzata.</t>
  </si>
  <si>
    <t>Ø 32 mm</t>
  </si>
  <si>
    <t>Dobava i montaža ugradbenog sifona za kondenzat  klima uređaja, kompletno sa svim potrebnim spojnim i montažnim materijalom</t>
  </si>
  <si>
    <t>Dobava i montaža čeličnih nosača za vanjske jedinice. Nosači se postavljaju na vanjski zid zgrade. Nosači moraju biti antikorozivno zaštićeni (elektrolitski pocinčani i plastificirani).</t>
  </si>
  <si>
    <t>Dobava i montaža sitnog potrošnog materijala potrebnog kod montaže unutarnjih i vanjskih uređaja, te razvoda cjevovoda  za rashladni medij i odvod kondenzata.</t>
  </si>
  <si>
    <t>(Napomena-montaža klima uređaja obuhvaća:)</t>
  </si>
  <si>
    <t xml:space="preserve">Spajanje i punjenje vodova  ekološkim freonom R32, toplinska izolacija vodova freona. spajanje i izolacija cijevi za odvod kondenzata. Montaža do pune pogonske gotovosti, tlačne probe, pribava atesta. Puštanje u pogon jedinice od ovlaštenog servisera, ispostava garancije za ugrađene uređaje i uputa za rukovanje opremom. </t>
  </si>
  <si>
    <t>Dobava i ugradnja vanjske jedinice inverter sustava multi split izvedbe za spajanje do 4 unutarnje jedinice, namjenjena za vanjsku montažu - zaštićena od vremenskih utjecaja, s ugrađenim inverter kompresorom, zrakom hlađenim kondenzatorom i svim potrebnim elementima za zaštitu i kontrolu, sljedećih tehničkih značajki:</t>
  </si>
  <si>
    <t>8,0 kW (3,7-9,0 kW) - hlađenje</t>
  </si>
  <si>
    <t>8,8 kW (3,4-11,0 kW) - grijanje</t>
  </si>
  <si>
    <t>El. snaga: 2,25 kW</t>
  </si>
  <si>
    <t>SEER 7,6 / A++</t>
  </si>
  <si>
    <t>SCOP 4,1 / A+</t>
  </si>
  <si>
    <t>kazetne izvedbe za multi inverter sistem</t>
  </si>
  <si>
    <t>3,5 kW (0,7 – 3,9 kW)</t>
  </si>
  <si>
    <t>Dobava i ugradnja unutarnje jedinice kazetne inverter serije, sa donjom ukrasnom maskom, predviđena za montažu pod strop, sa 4 smjera ispuhivanja, opremljena ventilatorom, izmjenjivačem topline s direktnom ekspanzijom freona, te svim potrebnim elementima za zaštitu, kontrolu i regulaciju uređaja i temperature, sljedećih tehničkih značajki:</t>
  </si>
  <si>
    <t>4,0 kW (1,0 – 5,0 kW)</t>
  </si>
  <si>
    <t>Dimenzije: 570x570x245 mm</t>
  </si>
  <si>
    <t>Dimenzije panela: 625x625x10 mm</t>
  </si>
  <si>
    <t>razina zvučnog tlaka:25-30-34 dB</t>
  </si>
  <si>
    <t>unutarnja kazetna jedinica</t>
  </si>
  <si>
    <t>IC daljinski upravljač</t>
  </si>
  <si>
    <t>Potrebni građevinski radovi kod montaže klima uređaja i cjevovoda (bušenje, te saniranje otvora u nosivim i pregradnim zidovima i stropovima).</t>
  </si>
  <si>
    <t>snaga ventilatora 175 W; 230V/50Hz</t>
  </si>
  <si>
    <t>buka na 1.5 m 35/24 dB(A)</t>
  </si>
  <si>
    <t>dimenzije: 1012x270x1000 mm; masa: 42,5 kg</t>
  </si>
  <si>
    <t>ERV (Energy Recovery Ventilation)</t>
  </si>
  <si>
    <t>V=260 m3/h; N=72 W</t>
  </si>
  <si>
    <t>Ø200 mm, L=500 mm</t>
  </si>
  <si>
    <t>tip PZM-200-500</t>
  </si>
  <si>
    <t>dimenzije rešetke: 550x402x130 mm</t>
  </si>
  <si>
    <t>otvori usis / ispuh:  Ø200 / Ø200 mm</t>
  </si>
  <si>
    <t>kombinirana rešetka CVVX 200 mm</t>
  </si>
  <si>
    <t>VK 125</t>
  </si>
  <si>
    <t>Izrada i montaža limenih kanala iz pocinčanog lima uključivo sa svim prijelaznim komadima i koljenima sa skretnim lopaticama. Kanale izvoditi u sekcijama, s prirubničkim  spojevima ili C - letvicama, a uzdužne spojeve pertlati. U cijenu je uključeno i brtvljenje kanala s ljepljenjem gumenim trakama, kao i ovjesni materijal. Debljina pocinčanog lima 0,6-0,8 mm.</t>
  </si>
  <si>
    <t>kg</t>
  </si>
  <si>
    <t>Puštanje u pogon ugrađenog ventilacijskog uređaja od strane ovlaštene osobe, kapaciteta L=500 m3/h, zajedno s automatskom regulacijom i podešavanjem parametara, te davanjem potrebne atestne i garancijske dokumenatcije,  balansiranje sistema uz izradu protokola o uspješno izvedenoj probi i izrada zapisnika o postignutim protocima, uz prisustvo servisera, izvođača radova i nadzornog inženjera.</t>
  </si>
  <si>
    <t xml:space="preserve"> </t>
  </si>
  <si>
    <t>RAZVOD GRIJANJA</t>
  </si>
  <si>
    <t>KOMPRIMIRANI ZRAK</t>
  </si>
  <si>
    <t>Demontaža cijevnog razvoda radijatorskog grijanja koji se vodi kroz prostor postojeće arhive. Predviđeno je da se odrežu i demontiraju čelične cijevi NO65mm, u duljini od 14 metara.</t>
  </si>
  <si>
    <t>Cijevi su izolirane kamenom vunom cca 5 cm, obučenom u aluminijski lim.</t>
  </si>
  <si>
    <t>Na mjestu gdje su odrezane cijevi, potrebno ih je blindirati.</t>
  </si>
  <si>
    <t>Montaža prethodno demontiranih izoliranih čeličnih cijevi NO65mm (2x14m). Cijevi se ugrađuju u istoj prostoriji, zamaknute cca 6 metara.</t>
  </si>
  <si>
    <t>Cijevi  se spajaju na novi cijevni razvod s jedne strane, te na postojeći cijevni razvod NO50mm s druge strane</t>
  </si>
  <si>
    <t xml:space="preserve">Izvedba antikorozivne zaštite cjevovoda premazivanjem sa dva sloja temeljne boje. Prije nanošenja boje cijevi je potrebno očistiti do metalnog sjaja. Stavkom obuhvatiti kompletan cjevovod, sa fazonskim komadima i prirubnicama. </t>
  </si>
  <si>
    <t>Dobava i ugradnja redukcionog komada  s ravnim krajevima skošenim za zavarivanje</t>
  </si>
  <si>
    <t>Izvedba toplinske izolacije  čelične cijevi za razvod pare slojem kamene vune 5 cm i obučeno u Al lim 0,6 mm</t>
  </si>
  <si>
    <t>Izvedba toplinske izolacije  čelične cijevi za razvod kondenzata slojem kamene vune 3 cm i obučeno u Al lim 0,6 mm</t>
  </si>
  <si>
    <t>Dobava i montaža ovjesnog i konzolnog materijala za ovješenje cijevi za razvod grijanja.</t>
  </si>
  <si>
    <t>RAZVOD PARE</t>
  </si>
  <si>
    <t>Ukupno se demonitra 28 metara cijevi (polazni i povratni vod), te zidni nosači koji su držali cijevi.</t>
  </si>
  <si>
    <t>Na mjestu gdje je odrezana cijev, potrebno ju je blindirati.</t>
  </si>
  <si>
    <t>Demontaža cijevnog razvoda pare koji se vodi kroz prostor postojeće arhive. Predviđeno je da se odrežu i demontiraju čelične cijevi NO65mm, u duljini od 13 metara.</t>
  </si>
  <si>
    <t>Montaža prethodno demontiranih izoliranih čeličnih cijevi NO65mm (13 m). Cijevi se ugrađuju u istoj prostoriji, zamaknute cca 4 metara.</t>
  </si>
  <si>
    <t xml:space="preserve">Topla i hladna tlačna proba i ispitivanje rekonstruiranog razvoda grijanja. Ispitivanje cijevne mreže radijatorskog grijanja na nepropusnost komprimiraninm zrakom ili vodom 4,5 bara. Ponovno punjenje sistema grijanja s puštanjem u pogon. Tlačnu probu izvesti prema standardu uz prisutnost nadzornog inženjera, te izrada  izvješća o tlačnoj probi. </t>
  </si>
  <si>
    <t>DN 65, PN16</t>
  </si>
  <si>
    <t>Dobava i montaža odvajača kondenzata pare, kompletno s brtvenim i vijčanim materijalom, dimenzije:</t>
  </si>
  <si>
    <t>Dobava i montaža zapornog ventila za paru, kompletno s protuprirubnicom, brtvenim i vijčanim materijalom, dimenzije:</t>
  </si>
  <si>
    <t>DN 25</t>
  </si>
  <si>
    <t>DN 20</t>
  </si>
  <si>
    <t>U cijenu uključiti sve bakrene cijevne fitinge za međusobno spajanje opreme i Cu cjevovoda, kao što su lukovi, T-komadi, redukcije, spojnice i svi drugi ostali spojni elementi</t>
  </si>
  <si>
    <t>Dobava i montaža kuglaste slavine za komprimirani zrak, s cijevnim navojem,  spojnim i brtvenim materijalom.</t>
  </si>
  <si>
    <t>DN 20, NP25</t>
  </si>
  <si>
    <t>DN 25, NP25</t>
  </si>
  <si>
    <t>5.05</t>
  </si>
  <si>
    <t>INSTALACIJE ODVODNJE</t>
  </si>
  <si>
    <t>U cijenu uključiti ožičenje te podešavanje do potpune funkcionalnosti.</t>
  </si>
  <si>
    <t>Građevinska pripomoć na uspostavi prodora u zidovima i stropovima za prolaz vodova freona i kondenzata, te njihovoj sanaciji. Kompletno ožičenje vanjske jedinice i unutarnjih zidnih jedinica.</t>
  </si>
  <si>
    <t>Za sve stavke opreme dozvoljeno je odstupanje navedenih tehničkih parametara u granicama ±5% uz uvjet da se postigne jednakovrijedan i učinkovit sustav strojarskih instalacija grijanja, hlađenje i ventilacije.</t>
  </si>
  <si>
    <t>GRAĐEVINA:                           REKONSTRUKCIJA (PROŠIRENJE) BOLNIČKE LJEKARNE</t>
  </si>
  <si>
    <t>BR. PROJEKTA                       K2-25-2025</t>
  </si>
  <si>
    <t>ZAJ. OZN. PR.                         K2-25-2025</t>
  </si>
  <si>
    <t>DATUM:                                   05. 2025.</t>
  </si>
  <si>
    <t>FAZA:                                       TROŠKOVNIK -STROJARSKI-TERMOTEHNIČKE INSTALACIJE</t>
  </si>
  <si>
    <t>6.00</t>
  </si>
  <si>
    <t>6.01</t>
  </si>
  <si>
    <t>Pažljiva demontaža / uklanjanje postojećih kanalizacijskih LŽ cijevi koje se vode pod stropom prostorije, sa spojnim komadima po potrebi. Cijevni razvod se rekonstruiraju po novoj trasi, novim cijevima i spojnim komadima (nove cijevi i spojni komadi obračunati u drugoj stavci ovog troškovnika). Rekonstrukciju je potrebno odmah izvesti, da bi se katovi iznad stavili nazad u funkciju. U cijeni i odvoz cijevi na javnu deponiju za takvu vrstu materijala.</t>
  </si>
  <si>
    <t>uklanjanje sanitarno-fekalne kanalizacije ø75 mm</t>
  </si>
  <si>
    <t>uklanjanje sanitarno-fekalne kanalizacije ø50 mm</t>
  </si>
  <si>
    <t>uklanjanje sanitarno-fekalne kanalizacije ø110 mm</t>
  </si>
  <si>
    <t>od ø50 mm - ø110 mm.</t>
  </si>
  <si>
    <t>uklanjanje spojnih komada sanitarno-fekalne kanalizacije različitih dimenzija</t>
  </si>
  <si>
    <t>Izvedba priključka / spajanje kanalizacijskih odvodnih cijevi na postojeću sanitarno-fekalnu kanalizacijsku mrežu pod stropom prostorije, sa provjerom na vodonepropusnost spoja cijevi, sve komplet do potpune gotovosti, uključivo demontažu dijela cijevi ili postojećeg spoja, ugradbu odgovarajućeg fazonskog komada i fitinga te pripremu priključka i izradu novog spoja. Komplet sa svim radom i materijalom.</t>
  </si>
  <si>
    <t>za sanit- fek. kanalizacijsku cijev DN 50 mm</t>
  </si>
  <si>
    <t>za sanit- fek. kanalizacijsku cijev DN 75 mm</t>
  </si>
  <si>
    <t>za sanit- fek. kanalizacijsku cijev DN 110 mm</t>
  </si>
  <si>
    <t>6.02</t>
  </si>
  <si>
    <t>UKUPNO:</t>
  </si>
  <si>
    <t>UKUPNO sa PDV-om</t>
  </si>
  <si>
    <t>6.03</t>
  </si>
  <si>
    <t>Dobava i montaža niskošumnih PP cijevi i fazonskih komada za kućnu kanalizaciju. Spajanje cijevi i fazonskih komada vrši se pomoću gumenih brtvi. U cijeni sve komplet. U cijenu uključiti ovjese, cijevne obujmice, navojne šipke, izolaciju cijevi gdije je potrebno, tj. sav potreban materijal i rad za pričvršćenje/ugradnju/montažu, tj. u potpunosti spremno za funkciju.</t>
  </si>
  <si>
    <t>PP cijevi DN 50</t>
  </si>
  <si>
    <t>PP cijevi DN 110</t>
  </si>
  <si>
    <t>PP cijevi DN 75</t>
  </si>
  <si>
    <t>luk 45º DN 50</t>
  </si>
  <si>
    <t>luk 45º DN 75</t>
  </si>
  <si>
    <t>luk 45º DN 110</t>
  </si>
  <si>
    <t>luk 87º30´ DN 50</t>
  </si>
  <si>
    <t>luk 87º30´ DN 75</t>
  </si>
  <si>
    <t>luk 87º30´ DN 110</t>
  </si>
  <si>
    <t>kosa račva 45º DN 110/110</t>
  </si>
  <si>
    <t>ravna račva DN 75/75</t>
  </si>
  <si>
    <t>ravna račva DN 110/110</t>
  </si>
  <si>
    <t>ravna račva DN 50/110</t>
  </si>
  <si>
    <t>redukcija DN 50/110</t>
  </si>
  <si>
    <t>redukcija DN 75/110</t>
  </si>
  <si>
    <t>ravna račva DN 32/110</t>
  </si>
  <si>
    <t>ravna račva DN 32/50</t>
  </si>
  <si>
    <t>revizija DN 110/110</t>
  </si>
  <si>
    <t>6.04</t>
  </si>
  <si>
    <t>Dobava i montaža regulatora tlaka za komprimirani zrak, za regulaciju tlaka sa 10 bara na 6,5 bara s spojnim i brtvenim materijalom.</t>
  </si>
  <si>
    <t>DN110</t>
  </si>
  <si>
    <t>Dobava i montaža adapter spojnice ili prelazni komadi PP/LŽ, Adapter spojnice za spajanje cijevi različitih materijala i vanjskih promjera. Spojnica je stepenasto oblikovana sa EPDM brtvom koja ima različite promjere na svakom kraju. Brtva je opremljena sa dvije stezne trake od nehrđajućeg čelika.</t>
  </si>
  <si>
    <t>DN50</t>
  </si>
  <si>
    <t>DN75</t>
  </si>
  <si>
    <t>PROJEKTANT:                        KRISTIJAN KLASIĆ, mag.ing.mech.</t>
  </si>
  <si>
    <t>Potrebni građevinski radovi kod montaže sve navedene opreme i cijevi (bušenje, te saniranje otvora u zidovima za prolaz ventilacijskih cijevi i kanala).</t>
  </si>
  <si>
    <t>Pražnjenje sistema radijatorskog grijanja (grana DN65mm), da se omogući rekonstrukcija cijevne mreže grijanja. Pražnjene je predviđeno izvesti u toplinskoj stanici zatvaranjem ventila na razdjeliku i sabirniku.</t>
  </si>
  <si>
    <t>Pražnjenje sistema razvoda pare i kondenzata, da se omogući rekonstrukcija cijevne mreže. Pražnjene je predviđeno izvesti zatvaranjem ventila u parnoj kotlovnici / toplinskoj stanici.</t>
  </si>
  <si>
    <t>Ukupno se demonitra 13 metara cijevi, te nosači o koje je cijev bila ovješena.</t>
  </si>
  <si>
    <t>Dobava i montaža ovjesnog i konzolnog materijala za ovješenje cijevi za razvod pare.</t>
  </si>
  <si>
    <t>Topla i hladna tlačna proba i ispitivanje novog razvoda pare 7 bara. Tlačnu probu izvesti prema standardu uz prisutnost nadzornog inženjera, te izrada  izvješća o tlačnoj probi. Ponovno punjenje sistema pare s puštanjem u pogon.</t>
  </si>
  <si>
    <t>5.06</t>
  </si>
  <si>
    <t>Napomena: Razvod komprimiranog zraka treba spojiti na postojeći razvod u suterenu zgrade, te se vodi pod stropom suterena zgrade i na dva mjesta se dižu vertikale u prizemlje.</t>
  </si>
  <si>
    <t>Potrebni građevinski radovi kod montaže cijevi (bušenje, te saniranje otvora za prolaza cijevi u stropu i zidu).</t>
  </si>
  <si>
    <t>Naručitelj:</t>
  </si>
  <si>
    <t xml:space="preserve">ŽUPANIJSKA BOLNICA ČAKOVEC </t>
  </si>
  <si>
    <t>Ponuditelj:____________________</t>
  </si>
  <si>
    <t>Sjedište:</t>
  </si>
  <si>
    <t xml:space="preserve">IVANA GORANA KOVAČIĆA 1E, 40000 ČAKOVEC </t>
  </si>
  <si>
    <t>Sjedište:______________________</t>
  </si>
  <si>
    <t>OIB:</t>
  </si>
  <si>
    <t>83506206752</t>
  </si>
  <si>
    <t>OIB:__________________________</t>
  </si>
  <si>
    <t>NAZIV PREDMETA NABAVE: ADAPTACIJA PROSTORA ZA PODJELU JEDINIČNE TERAPIJE</t>
  </si>
  <si>
    <t>jedinica
mjere</t>
  </si>
  <si>
    <t>jedinična
cijena</t>
  </si>
  <si>
    <t>redni
broj</t>
  </si>
  <si>
    <t>količina zraka 500 m3/h kod dpmax=100 Pa</t>
  </si>
  <si>
    <t>Ø125 mm</t>
  </si>
  <si>
    <t>(1)</t>
  </si>
  <si>
    <t>(2)</t>
  </si>
  <si>
    <t>(3)</t>
  </si>
  <si>
    <t>(4)</t>
  </si>
  <si>
    <t>(5)</t>
  </si>
  <si>
    <t>(6=4*5)</t>
  </si>
  <si>
    <t>priključci za zrak: Ø200 mm</t>
  </si>
  <si>
    <t>Dobava i ugradnja radijalnog cijevnog ventilatora dimenzije Ø125mm za odsis zagađenog zraka iz prostora garderobe, ventilator RR125C, s trafo regulatorom broja okretaja sa 5 stupnjeva</t>
  </si>
  <si>
    <t>Δp=100 Pa</t>
  </si>
  <si>
    <t>Dobava i montaža kombinirane fasadne usisno-ispušne rešetke CVVX 200, kompletno sa spojnim i montažnim materijalom. Rešetka se ugrađuje u prozor. U cijenu uključiti rezanje dva otvora u prozorskom panelu za cijevi Ø200 mm, te brtvljenje silikonom otpornim na vanjske atmosferske uvjete.</t>
  </si>
  <si>
    <t>Ø200 mm</t>
  </si>
  <si>
    <t>Ø200 mm (45°)</t>
  </si>
  <si>
    <r>
      <t>m</t>
    </r>
    <r>
      <rPr>
        <vertAlign val="superscript"/>
        <sz val="10"/>
        <rFont val="Arial Narrow"/>
        <family val="2"/>
      </rPr>
      <t>2</t>
    </r>
  </si>
  <si>
    <t>Ø 76,1 x 2,9 mm</t>
  </si>
  <si>
    <t>T- Ø 76,1/76,1/76,1 mm</t>
  </si>
  <si>
    <t>Ø 76,1 mm /Ø 60,3 mm</t>
  </si>
  <si>
    <t>Ø 33,7 x 3,25 mm</t>
  </si>
  <si>
    <t>Cu Ø22x1,0 mm</t>
  </si>
  <si>
    <t>Cu Ø28x1,2 mm</t>
  </si>
  <si>
    <t xml:space="preserve">komplet </t>
  </si>
  <si>
    <t>m2</t>
  </si>
  <si>
    <t>NAZIV GRUPE PREDMETA NABAVE: GRUPA 2. Strojarski i vodoinstalaterski radovi</t>
  </si>
  <si>
    <t>PROCIJENJENA VRIJEDNOST NABAVE (bez PDV-a): 21.000,00 EUR</t>
  </si>
  <si>
    <t>INVESTITOR:                          ŽUPANIJSKA BOLNICA ČAKOVEC, I. Gorana Kovačića 1e</t>
  </si>
  <si>
    <t>HLAĐENJE MULTI SPLIT SUSTAVOM UKUPNO:</t>
  </si>
  <si>
    <t>VENTILACIJA UKUPNO:</t>
  </si>
  <si>
    <t>RAZVOD GRIJANJA UKUPNO:</t>
  </si>
  <si>
    <t>RAZVOD PARE UKUPNO:</t>
  </si>
  <si>
    <t>INSTALACIJE ODVODNJE UKUPNO:</t>
  </si>
  <si>
    <t>KOMPRIMIRANI ZRAK UKUPNO:</t>
  </si>
  <si>
    <t>Dobava i montaža dobavnog stropnog distributera zraka s regulacijom količine zraka, sa ugradbenom ramom, za ugradnju u limeni kanal, dimenzije:</t>
  </si>
  <si>
    <t>525 x125mm  - UR-1-L</t>
  </si>
  <si>
    <t>Dobava i montaža odsisnih rešetki s regulacijom količine zraka, sa ugradbenom ramom, za ugradnju u limeni kanal, dimenzije rešetke:</t>
  </si>
  <si>
    <t>525 x125 mm - UR-1-L</t>
  </si>
  <si>
    <t>425 x125 mm - UR-1-L</t>
  </si>
  <si>
    <t>Dobava i montaža izolacije ventilacijskih kanala i cijevi dobavnog sustava ventilacije  u pločama, tip AC debljine 13 mm. Toplinska vodljivost izolacije 0,036 W/m²K. Ponašanje u požaru: samogasiva, nekapajuća, ne prenosi vatru (klasa B1 prema HRN DIN 4102 ili jednakovrijedno __________________).</t>
  </si>
  <si>
    <t>Dobava i montaža hamburških lukova izrađenih prema DIN 2605 ili jednakovrijedno __________________.</t>
  </si>
  <si>
    <t>Dobava i ugradnja T- komada  prema DIN 2615 ili jednakovrijedno __________________ s ravnim krajevima skošenim za zavarivanje</t>
  </si>
  <si>
    <t>Dobava i montaža specijalnih tvrdih bakrenih cijevi za razvod komprimiranog zraka prema DIN EN 737-3 ili jednakovrijedno __________________ i DIN EN13348 ili jednakovrijedno __________________, predviđene za spajanje lemljenjem  prema DIN 2859 ili jednakovrijedno __________________. Cijevi su specijalno polirane, odmašćene  i očišćene, u hladnoj kvaliteti, označene  ispitnim znakom, na krajevima zatvorene(zaštićene) plastičnim čepovima, iznutra ispunjene N2. Tako pripremljene od proizvođača, isporučuju se na gradilište ravne, svaka dužine 5m, slijedećih dimenzija: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</si>
</sst>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_-* #,##0.0\ _k_n_-;\-* #,##0.0\ _k_n_-;_-* &quot;-&quot;??\ _k_n_-;_-@_-"/>
    <numFmt numFmtId="165" formatCode="0&quot;.&quot;"/>
    <numFmt numFmtId="166" formatCode="_ * #,##0.00_ ;_ * \-#,##0.00_ ;_ * \-??_ ;_ @_ 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2"/>
      <name val="Arial Narrow"/>
      <family val="2"/>
    </font>
    <font>
      <sz val="10"/>
      <color indexed="64"/>
      <name val="Arial"/>
      <family val="2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11.5"/>
      <color indexed="20"/>
      <name val="Arial"/>
      <family val="2"/>
      <charset val="238"/>
    </font>
    <font>
      <sz val="9"/>
      <name val="PF Din Text Cond Pro Light"/>
      <family val="2"/>
      <charset val="238"/>
    </font>
    <font>
      <sz val="10"/>
      <name val="CRO_Swiss_Con-Normal"/>
    </font>
    <font>
      <sz val="8"/>
      <name val="Arial Narrow"/>
      <family val="2"/>
    </font>
    <font>
      <sz val="8"/>
      <name val="MS Sans Serif"/>
      <family val="2"/>
      <charset val="238"/>
    </font>
    <font>
      <sz val="11"/>
      <name val="Arial Narrow"/>
      <family val="2"/>
    </font>
    <font>
      <b/>
      <sz val="16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10"/>
      <color rgb="FFFF0000"/>
      <name val="Arial Narrow"/>
      <family val="2"/>
    </font>
    <font>
      <i/>
      <u/>
      <sz val="10"/>
      <name val="Arial Narrow"/>
      <family val="2"/>
    </font>
    <font>
      <b/>
      <i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</borders>
  <cellStyleXfs count="24">
    <xf numFmtId="0" fontId="0" fillId="0" borderId="0"/>
    <xf numFmtId="0" fontId="10" fillId="0" borderId="0">
      <alignment vertical="center"/>
    </xf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3" borderId="0" applyNumberFormat="0" applyBorder="0" applyAlignment="0" applyProtection="0"/>
    <xf numFmtId="166" fontId="10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/>
    <xf numFmtId="0" fontId="10" fillId="0" borderId="0">
      <alignment vertical="center"/>
    </xf>
    <xf numFmtId="0" fontId="4" fillId="0" borderId="0">
      <alignment vertical="center"/>
    </xf>
    <xf numFmtId="0" fontId="16" fillId="0" borderId="0">
      <alignment vertical="top" wrapText="1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7" fillId="0" borderId="0"/>
    <xf numFmtId="0" fontId="1" fillId="0" borderId="0"/>
  </cellStyleXfs>
  <cellXfs count="362">
    <xf numFmtId="0" fontId="0" fillId="0" borderId="0" xfId="0"/>
    <xf numFmtId="0" fontId="4" fillId="0" borderId="0" xfId="0" applyFont="1"/>
    <xf numFmtId="49" fontId="7" fillId="0" borderId="0" xfId="0" applyNumberFormat="1" applyFont="1"/>
    <xf numFmtId="0" fontId="4" fillId="0" borderId="0" xfId="0" applyFont="1" applyAlignment="1">
      <alignment vertical="top"/>
    </xf>
    <xf numFmtId="49" fontId="7" fillId="0" borderId="0" xfId="0" applyNumberFormat="1" applyFont="1" applyAlignment="1">
      <alignment horizontal="justify"/>
    </xf>
    <xf numFmtId="0" fontId="7" fillId="0" borderId="0" xfId="0" applyFont="1"/>
    <xf numFmtId="0" fontId="6" fillId="0" borderId="0" xfId="0" applyFont="1" applyAlignment="1">
      <alignment vertical="top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justify"/>
    </xf>
    <xf numFmtId="49" fontId="7" fillId="0" borderId="0" xfId="0" applyNumberFormat="1" applyFont="1" applyAlignment="1">
      <alignment horizontal="center" vertical="justify"/>
    </xf>
    <xf numFmtId="4" fontId="7" fillId="0" borderId="0" xfId="0" applyNumberFormat="1" applyFont="1" applyAlignment="1">
      <alignment vertical="center"/>
    </xf>
    <xf numFmtId="49" fontId="18" fillId="4" borderId="2" xfId="0" applyNumberFormat="1" applyFont="1" applyFill="1" applyBorder="1"/>
    <xf numFmtId="49" fontId="18" fillId="4" borderId="1" xfId="0" applyNumberFormat="1" applyFont="1" applyFill="1" applyBorder="1" applyAlignment="1">
      <alignment vertical="justify"/>
    </xf>
    <xf numFmtId="49" fontId="18" fillId="4" borderId="1" xfId="0" applyNumberFormat="1" applyFont="1" applyFill="1" applyBorder="1" applyAlignment="1">
      <alignment horizontal="center" vertical="justify"/>
    </xf>
    <xf numFmtId="4" fontId="18" fillId="4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top" wrapText="1" indent="1"/>
    </xf>
    <xf numFmtId="4" fontId="18" fillId="4" borderId="3" xfId="0" applyNumberFormat="1" applyFont="1" applyFill="1" applyBorder="1" applyAlignment="1">
      <alignment vertical="center"/>
    </xf>
    <xf numFmtId="49" fontId="18" fillId="0" borderId="1" xfId="0" applyNumberFormat="1" applyFont="1" applyBorder="1"/>
    <xf numFmtId="49" fontId="18" fillId="0" borderId="0" xfId="0" applyNumberFormat="1" applyFont="1" applyAlignment="1">
      <alignment vertical="justify"/>
    </xf>
    <xf numFmtId="49" fontId="18" fillId="0" borderId="0" xfId="0" applyNumberFormat="1" applyFont="1" applyAlignment="1">
      <alignment horizontal="center" vertical="justify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top" wrapText="1" indent="1"/>
    </xf>
    <xf numFmtId="4" fontId="18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justify"/>
    </xf>
    <xf numFmtId="4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 wrapText="1"/>
    </xf>
    <xf numFmtId="4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vertical="justify"/>
    </xf>
    <xf numFmtId="49" fontId="18" fillId="0" borderId="7" xfId="0" applyNumberFormat="1" applyFont="1" applyBorder="1" applyAlignment="1">
      <alignment horizontal="center" vertical="justify"/>
    </xf>
    <xf numFmtId="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justify"/>
    </xf>
    <xf numFmtId="0" fontId="9" fillId="0" borderId="0" xfId="0" applyFont="1" applyAlignment="1">
      <alignment horizontal="left" vertical="top" wrapText="1" indent="1"/>
    </xf>
    <xf numFmtId="49" fontId="20" fillId="0" borderId="0" xfId="0" applyNumberFormat="1" applyFont="1"/>
    <xf numFmtId="49" fontId="20" fillId="0" borderId="0" xfId="0" applyNumberFormat="1" applyFont="1" applyAlignment="1">
      <alignment vertical="justify"/>
    </xf>
    <xf numFmtId="49" fontId="21" fillId="5" borderId="9" xfId="0" applyNumberFormat="1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left" vertical="top"/>
    </xf>
    <xf numFmtId="0" fontId="11" fillId="5" borderId="1" xfId="0" applyFont="1" applyFill="1" applyBorder="1"/>
    <xf numFmtId="0" fontId="11" fillId="5" borderId="10" xfId="0" applyFont="1" applyFill="1" applyBorder="1"/>
    <xf numFmtId="49" fontId="22" fillId="0" borderId="0" xfId="0" applyNumberFormat="1" applyFont="1"/>
    <xf numFmtId="49" fontId="23" fillId="0" borderId="0" xfId="0" applyNumberFormat="1" applyFont="1" applyAlignment="1">
      <alignment vertical="justify"/>
    </xf>
    <xf numFmtId="164" fontId="7" fillId="0" borderId="0" xfId="4" applyNumberFormat="1" applyFont="1" applyAlignment="1">
      <alignment horizontal="right"/>
    </xf>
    <xf numFmtId="43" fontId="7" fillId="0" borderId="0" xfId="4" applyFont="1"/>
    <xf numFmtId="49" fontId="23" fillId="0" borderId="0" xfId="0" applyNumberFormat="1" applyFont="1" applyAlignment="1">
      <alignment horizontal="left" vertical="center"/>
    </xf>
    <xf numFmtId="2" fontId="7" fillId="0" borderId="0" xfId="3" applyNumberFormat="1" applyFont="1" applyAlignment="1">
      <alignment vertical="center"/>
    </xf>
    <xf numFmtId="164" fontId="7" fillId="0" borderId="0" xfId="4" applyNumberFormat="1" applyFont="1" applyBorder="1" applyAlignment="1">
      <alignment horizontal="right"/>
    </xf>
    <xf numFmtId="43" fontId="7" fillId="0" borderId="0" xfId="4" applyFont="1" applyBorder="1"/>
    <xf numFmtId="49" fontId="7" fillId="0" borderId="1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/>
    <xf numFmtId="0" fontId="23" fillId="0" borderId="12" xfId="0" applyFont="1" applyBorder="1" applyAlignment="1">
      <alignment horizontal="justify" vertical="top" wrapText="1"/>
    </xf>
    <xf numFmtId="0" fontId="7" fillId="0" borderId="12" xfId="0" applyFont="1" applyBorder="1"/>
    <xf numFmtId="0" fontId="24" fillId="0" borderId="12" xfId="0" applyFont="1" applyBorder="1" applyAlignment="1">
      <alignment vertical="top" wrapText="1"/>
    </xf>
    <xf numFmtId="0" fontId="25" fillId="0" borderId="12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center"/>
    </xf>
    <xf numFmtId="4" fontId="7" fillId="0" borderId="1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right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/>
    </xf>
    <xf numFmtId="49" fontId="7" fillId="0" borderId="12" xfId="0" applyNumberFormat="1" applyFont="1" applyBorder="1" applyAlignment="1">
      <alignment vertical="top"/>
    </xf>
    <xf numFmtId="2" fontId="7" fillId="0" borderId="12" xfId="0" applyNumberFormat="1" applyFont="1" applyBorder="1" applyAlignment="1">
      <alignment horizontal="right" wrapText="1"/>
    </xf>
    <xf numFmtId="49" fontId="7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2" fontId="7" fillId="0" borderId="0" xfId="0" applyNumberFormat="1" applyFont="1" applyAlignment="1">
      <alignment horizontal="left" vertical="top" wrapText="1" indent="1"/>
    </xf>
    <xf numFmtId="49" fontId="7" fillId="0" borderId="12" xfId="0" applyNumberFormat="1" applyFont="1" applyBorder="1" applyAlignment="1">
      <alignment horizontal="lef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7" fillId="0" borderId="12" xfId="0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justify" vertical="top" wrapText="1"/>
    </xf>
    <xf numFmtId="0" fontId="25" fillId="0" borderId="0" xfId="0" applyFont="1" applyAlignment="1">
      <alignment horizontal="center" vertical="top" wrapText="1"/>
    </xf>
    <xf numFmtId="164" fontId="7" fillId="0" borderId="0" xfId="4" applyNumberFormat="1" applyFont="1" applyAlignment="1">
      <alignment horizontal="right" wrapText="1"/>
    </xf>
    <xf numFmtId="43" fontId="7" fillId="0" borderId="0" xfId="4" applyFont="1" applyAlignment="1">
      <alignment horizontal="right"/>
    </xf>
    <xf numFmtId="0" fontId="7" fillId="0" borderId="12" xfId="6" applyFont="1" applyBorder="1" applyAlignment="1">
      <alignment horizontal="justify" vertical="top"/>
    </xf>
    <xf numFmtId="0" fontId="7" fillId="0" borderId="12" xfId="2" quotePrefix="1" applyFont="1" applyBorder="1" applyAlignment="1">
      <alignment horizontal="left" vertical="top" wrapText="1"/>
    </xf>
    <xf numFmtId="0" fontId="7" fillId="0" borderId="12" xfId="2" applyFont="1" applyBorder="1" applyAlignment="1">
      <alignment horizontal="justify" wrapText="1"/>
    </xf>
    <xf numFmtId="0" fontId="7" fillId="0" borderId="12" xfId="2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8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2" xfId="1" applyFont="1" applyBorder="1" applyAlignment="1">
      <alignment horizontal="justify" vertical="top" wrapText="1"/>
    </xf>
    <xf numFmtId="4" fontId="7" fillId="0" borderId="0" xfId="0" applyNumberFormat="1" applyFont="1" applyAlignment="1">
      <alignment horizontal="right" wrapText="1"/>
    </xf>
    <xf numFmtId="2" fontId="7" fillId="0" borderId="0" xfId="4" applyNumberFormat="1" applyFont="1" applyAlignment="1">
      <alignment horizontal="right" vertical="top"/>
    </xf>
    <xf numFmtId="4" fontId="7" fillId="0" borderId="0" xfId="4" applyNumberFormat="1" applyFont="1" applyAlignment="1">
      <alignment horizontal="right" vertical="top"/>
    </xf>
    <xf numFmtId="43" fontId="7" fillId="0" borderId="0" xfId="4" applyFont="1" applyAlignment="1"/>
    <xf numFmtId="4" fontId="7" fillId="0" borderId="0" xfId="0" applyNumberFormat="1" applyFont="1"/>
    <xf numFmtId="0" fontId="7" fillId="0" borderId="12" xfId="0" applyFont="1" applyBorder="1" applyAlignment="1">
      <alignment horizontal="left" wrapText="1"/>
    </xf>
    <xf numFmtId="4" fontId="7" fillId="0" borderId="12" xfId="0" applyNumberFormat="1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 applyAlignment="1">
      <alignment horizontal="justify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8" fillId="0" borderId="0" xfId="0" applyFont="1" applyAlignment="1">
      <alignment horizontal="justify"/>
    </xf>
    <xf numFmtId="0" fontId="23" fillId="0" borderId="12" xfId="0" applyFont="1" applyBorder="1" applyAlignment="1">
      <alignment horizontal="center" vertical="center" wrapText="1"/>
    </xf>
    <xf numFmtId="49" fontId="23" fillId="0" borderId="12" xfId="23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23" fillId="0" borderId="0" xfId="0" applyNumberFormat="1" applyFont="1"/>
    <xf numFmtId="4" fontId="7" fillId="0" borderId="0" xfId="4" applyNumberFormat="1" applyFont="1" applyAlignment="1">
      <alignment horizontal="right"/>
    </xf>
    <xf numFmtId="4" fontId="23" fillId="0" borderId="0" xfId="0" applyNumberFormat="1" applyFont="1" applyAlignment="1">
      <alignment horizontal="center"/>
    </xf>
    <xf numFmtId="4" fontId="23" fillId="0" borderId="0" xfId="4" applyNumberFormat="1" applyFont="1"/>
    <xf numFmtId="0" fontId="7" fillId="0" borderId="1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1" fontId="23" fillId="0" borderId="12" xfId="0" applyNumberFormat="1" applyFont="1" applyBorder="1" applyAlignment="1">
      <alignment horizontal="center" vertical="center"/>
    </xf>
    <xf numFmtId="165" fontId="23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14" xfId="0" applyNumberFormat="1" applyFont="1" applyBorder="1" applyAlignment="1">
      <alignment horizontal="right" vertical="top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12" xfId="4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top"/>
    </xf>
    <xf numFmtId="0" fontId="29" fillId="6" borderId="12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justify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top" wrapText="1"/>
    </xf>
    <xf numFmtId="0" fontId="23" fillId="6" borderId="1" xfId="0" applyFont="1" applyFill="1" applyBorder="1" applyAlignment="1">
      <alignment vertical="top" wrapText="1"/>
    </xf>
    <xf numFmtId="4" fontId="23" fillId="6" borderId="12" xfId="0" applyNumberFormat="1" applyFont="1" applyFill="1" applyBorder="1" applyAlignment="1">
      <alignment vertical="top" wrapText="1"/>
    </xf>
    <xf numFmtId="4" fontId="7" fillId="6" borderId="12" xfId="0" applyNumberFormat="1" applyFont="1" applyFill="1" applyBorder="1" applyAlignment="1">
      <alignment horizontal="right" wrapText="1"/>
    </xf>
    <xf numFmtId="4" fontId="7" fillId="6" borderId="12" xfId="0" applyNumberFormat="1" applyFont="1" applyFill="1" applyBorder="1" applyAlignment="1">
      <alignment horizontal="left" wrapText="1"/>
    </xf>
    <xf numFmtId="4" fontId="7" fillId="0" borderId="24" xfId="0" applyNumberFormat="1" applyFont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top" wrapText="1"/>
    </xf>
    <xf numFmtId="0" fontId="23" fillId="6" borderId="12" xfId="0" applyFont="1" applyFill="1" applyBorder="1" applyAlignment="1">
      <alignment horizontal="left" vertical="top"/>
    </xf>
    <xf numFmtId="0" fontId="3" fillId="0" borderId="0" xfId="9" applyFont="1" applyAlignment="1">
      <alignment horizontal="left" vertical="top" wrapText="1"/>
    </xf>
    <xf numFmtId="0" fontId="8" fillId="0" borderId="0" xfId="9" applyFont="1" applyAlignment="1">
      <alignment horizontal="left" vertical="top" wrapText="1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left" vertical="top" wrapText="1"/>
    </xf>
    <xf numFmtId="0" fontId="23" fillId="6" borderId="1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26" xfId="0" applyNumberFormat="1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/>
    </xf>
    <xf numFmtId="49" fontId="23" fillId="6" borderId="12" xfId="0" applyNumberFormat="1" applyFont="1" applyFill="1" applyBorder="1" applyAlignment="1">
      <alignment horizontal="center" vertical="justify" wrapText="1"/>
    </xf>
    <xf numFmtId="49" fontId="23" fillId="6" borderId="12" xfId="0" applyNumberFormat="1" applyFont="1" applyFill="1" applyBorder="1" applyAlignment="1">
      <alignment horizontal="center" vertical="justify"/>
    </xf>
    <xf numFmtId="4" fontId="23" fillId="6" borderId="12" xfId="0" applyNumberFormat="1" applyFont="1" applyFill="1" applyBorder="1" applyAlignment="1">
      <alignment horizontal="center" vertical="center"/>
    </xf>
    <xf numFmtId="4" fontId="23" fillId="6" borderId="12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>
      <alignment horizontal="center" wrapText="1"/>
    </xf>
    <xf numFmtId="4" fontId="7" fillId="0" borderId="25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4" fontId="7" fillId="0" borderId="6" xfId="0" applyNumberFormat="1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 wrapText="1"/>
    </xf>
    <xf numFmtId="49" fontId="7" fillId="0" borderId="16" xfId="0" applyNumberFormat="1" applyFont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7" fillId="0" borderId="20" xfId="4" applyNumberFormat="1" applyFont="1" applyBorder="1" applyAlignment="1">
      <alignment horizontal="center" vertical="center"/>
    </xf>
    <xf numFmtId="4" fontId="7" fillId="0" borderId="22" xfId="4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9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27" fillId="0" borderId="9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horizontal="left" vertical="top" wrapText="1"/>
    </xf>
    <xf numFmtId="49" fontId="27" fillId="0" borderId="10" xfId="0" applyNumberFormat="1" applyFont="1" applyBorder="1" applyAlignment="1">
      <alignment horizontal="left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top" wrapText="1"/>
    </xf>
    <xf numFmtId="4" fontId="7" fillId="0" borderId="24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horizontal="center" vertical="center"/>
    </xf>
    <xf numFmtId="165" fontId="23" fillId="0" borderId="26" xfId="0" applyNumberFormat="1" applyFont="1" applyBorder="1" applyAlignment="1">
      <alignment horizontal="center" vertical="center"/>
    </xf>
    <xf numFmtId="165" fontId="23" fillId="0" borderId="8" xfId="0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center" vertical="center"/>
    </xf>
    <xf numFmtId="4" fontId="7" fillId="0" borderId="8" xfId="4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top"/>
    </xf>
    <xf numFmtId="4" fontId="7" fillId="0" borderId="25" xfId="0" applyNumberFormat="1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3" fillId="6" borderId="9" xfId="0" applyFont="1" applyFill="1" applyBorder="1" applyAlignment="1">
      <alignment horizontal="left" vertical="top"/>
    </xf>
    <xf numFmtId="0" fontId="23" fillId="6" borderId="1" xfId="0" applyFont="1" applyFill="1" applyBorder="1" applyAlignment="1">
      <alignment horizontal="left" vertical="top"/>
    </xf>
    <xf numFmtId="0" fontId="23" fillId="6" borderId="10" xfId="0" applyFont="1" applyFill="1" applyBorder="1" applyAlignment="1">
      <alignment horizontal="left" vertical="top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3" fillId="7" borderId="9" xfId="0" applyFont="1" applyFill="1" applyBorder="1" applyAlignment="1">
      <alignment horizontal="left"/>
    </xf>
    <xf numFmtId="0" fontId="23" fillId="7" borderId="1" xfId="0" applyFont="1" applyFill="1" applyBorder="1" applyAlignment="1">
      <alignment horizontal="left"/>
    </xf>
    <xf numFmtId="0" fontId="23" fillId="7" borderId="10" xfId="0" applyFont="1" applyFill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4" fontId="7" fillId="6" borderId="9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7" fillId="6" borderId="10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" fontId="7" fillId="6" borderId="9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6" borderId="10" xfId="0" applyNumberFormat="1" applyFont="1" applyFill="1" applyBorder="1" applyAlignment="1">
      <alignment vertical="center"/>
    </xf>
    <xf numFmtId="49" fontId="23" fillId="7" borderId="9" xfId="0" applyNumberFormat="1" applyFont="1" applyFill="1" applyBorder="1" applyAlignment="1">
      <alignment horizontal="left" vertical="top" wrapText="1"/>
    </xf>
    <xf numFmtId="49" fontId="23" fillId="7" borderId="10" xfId="0" applyNumberFormat="1" applyFont="1" applyFill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49" fontId="23" fillId="0" borderId="9" xfId="0" applyNumberFormat="1" applyFont="1" applyBorder="1" applyAlignment="1">
      <alignment horizontal="left" vertical="top" wrapText="1"/>
    </xf>
    <xf numFmtId="49" fontId="23" fillId="0" borderId="10" xfId="0" applyNumberFormat="1" applyFont="1" applyBorder="1" applyAlignment="1">
      <alignment horizontal="left" vertical="top" wrapText="1"/>
    </xf>
    <xf numFmtId="4" fontId="23" fillId="7" borderId="9" xfId="0" applyNumberFormat="1" applyFont="1" applyFill="1" applyBorder="1" applyAlignment="1">
      <alignment horizontal="center" vertical="center"/>
    </xf>
    <xf numFmtId="4" fontId="23" fillId="7" borderId="1" xfId="0" applyNumberFormat="1" applyFont="1" applyFill="1" applyBorder="1" applyAlignment="1">
      <alignment horizontal="center" vertical="center"/>
    </xf>
    <xf numFmtId="4" fontId="23" fillId="7" borderId="10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23" fillId="0" borderId="9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</cellXfs>
  <cellStyles count="24">
    <cellStyle name="Dobro 2" xfId="13"/>
    <cellStyle name="Excel Built-in Normal" xfId="1"/>
    <cellStyle name="Followed Hyperlink 2" xfId="12"/>
    <cellStyle name="Loše 2" xfId="10"/>
    <cellStyle name="Normal 10 3" xfId="7"/>
    <cellStyle name="Normal 2" xfId="9"/>
    <cellStyle name="Normal 2 2" xfId="15"/>
    <cellStyle name="Normal 2 2 2" xfId="16"/>
    <cellStyle name="Normal 2 3" xfId="14"/>
    <cellStyle name="Normal 3" xfId="17"/>
    <cellStyle name="Normal 4" xfId="18"/>
    <cellStyle name="Normal 5" xfId="19"/>
    <cellStyle name="Normal_KA-DOM" xfId="22"/>
    <cellStyle name="Normal_TROSKOVNIK-revizija2 2" xfId="6"/>
    <cellStyle name="Normalno 10" xfId="21"/>
    <cellStyle name="Normalno 2" xfId="20"/>
    <cellStyle name="Normalno 2 2 3" xfId="2"/>
    <cellStyle name="Normalno 2 4" xfId="8"/>
    <cellStyle name="Normalno 7" xfId="5"/>
    <cellStyle name="Normalno 7 2" xfId="23"/>
    <cellStyle name="Obično" xfId="0" builtinId="0"/>
    <cellStyle name="Obično 2" xfId="3"/>
    <cellStyle name="Zarez" xfId="4" builtinId="3"/>
    <cellStyle name="Zarez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0</xdr:row>
      <xdr:rowOff>30480</xdr:rowOff>
    </xdr:from>
    <xdr:to>
      <xdr:col>5</xdr:col>
      <xdr:colOff>673542</xdr:colOff>
      <xdr:row>3</xdr:row>
      <xdr:rowOff>3538</xdr:rowOff>
    </xdr:to>
    <xdr:pic>
      <xdr:nvPicPr>
        <xdr:cNvPr id="4" name="Slika 3" descr="logo novi K2 proba za zaglavlje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25540" y="30480"/>
          <a:ext cx="589722" cy="48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147637</xdr:colOff>
      <xdr:row>5</xdr:row>
      <xdr:rowOff>33338</xdr:rowOff>
    </xdr:from>
    <xdr:to>
      <xdr:col>5</xdr:col>
      <xdr:colOff>766761</xdr:colOff>
      <xdr:row>7</xdr:row>
      <xdr:rowOff>99393</xdr:rowOff>
    </xdr:to>
    <xdr:pic>
      <xdr:nvPicPr>
        <xdr:cNvPr id="3" name="Slika 2" descr="logo novi K2 proba za zaglavlje">
          <a:extLst>
            <a:ext uri="{FF2B5EF4-FFF2-40B4-BE49-F238E27FC236}">
              <a16:creationId xmlns="" xmlns:a16="http://schemas.microsoft.com/office/drawing/2014/main" id="{C9FEA38E-95DF-4A2E-A6C7-CBFC1080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54700" y="985838"/>
          <a:ext cx="619124" cy="447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view="pageBreakPreview" zoomScaleNormal="100" zoomScaleSheetLayoutView="100" workbookViewId="0">
      <selection activeCell="F12" sqref="F12"/>
    </sheetView>
  </sheetViews>
  <sheetFormatPr defaultRowHeight="12.75"/>
  <cols>
    <col min="3" max="3" width="32" customWidth="1"/>
    <col min="5" max="5" width="18.85546875" customWidth="1"/>
    <col min="6" max="6" width="8.5703125" customWidth="1"/>
  </cols>
  <sheetData>
    <row r="1" spans="1:6">
      <c r="A1" s="7"/>
      <c r="B1" s="7"/>
      <c r="C1" s="8"/>
      <c r="D1" s="9"/>
      <c r="E1" s="9"/>
      <c r="F1" s="9"/>
    </row>
    <row r="2" spans="1:6">
      <c r="A2" s="7"/>
      <c r="B2" s="7"/>
      <c r="C2" s="8"/>
      <c r="D2" s="9"/>
      <c r="E2" s="9"/>
      <c r="F2" s="9"/>
    </row>
    <row r="3" spans="1:6">
      <c r="A3" s="10"/>
      <c r="B3" s="10"/>
      <c r="C3" s="11"/>
      <c r="D3" s="12"/>
      <c r="E3" s="12"/>
      <c r="F3" s="12"/>
    </row>
    <row r="4" spans="1:6" ht="13.5">
      <c r="A4" s="13" t="s">
        <v>121</v>
      </c>
      <c r="B4" s="14"/>
      <c r="C4" s="15"/>
      <c r="D4" s="16"/>
      <c r="E4" s="17"/>
      <c r="F4" s="18"/>
    </row>
    <row r="5" spans="1:6" ht="13.5">
      <c r="A5" s="19"/>
      <c r="B5" s="20"/>
      <c r="C5" s="21"/>
      <c r="D5" s="22"/>
      <c r="E5" s="23"/>
      <c r="F5" s="24"/>
    </row>
    <row r="6" spans="1:6" ht="25.5">
      <c r="A6" s="25" t="s">
        <v>9</v>
      </c>
      <c r="B6" s="26" t="s">
        <v>122</v>
      </c>
      <c r="C6" s="26" t="s">
        <v>10</v>
      </c>
      <c r="D6" s="27" t="s">
        <v>123</v>
      </c>
      <c r="E6" s="28" t="s">
        <v>11</v>
      </c>
      <c r="F6" s="29" t="s">
        <v>124</v>
      </c>
    </row>
    <row r="7" spans="1:6">
      <c r="A7" s="30" t="s">
        <v>12</v>
      </c>
      <c r="B7" s="31"/>
      <c r="C7" s="32" t="s">
        <v>13</v>
      </c>
      <c r="D7" s="33"/>
      <c r="E7" s="34" t="s">
        <v>14</v>
      </c>
      <c r="F7" s="35"/>
    </row>
    <row r="8" spans="1:6">
      <c r="A8" s="36"/>
    </row>
    <row r="9" spans="1:6">
      <c r="A9" s="36"/>
    </row>
    <row r="10" spans="1:6">
      <c r="A10" s="2" t="s">
        <v>305</v>
      </c>
      <c r="B10" s="10"/>
      <c r="C10" s="11"/>
      <c r="D10" s="12"/>
      <c r="E10" s="37"/>
      <c r="F10" s="12"/>
    </row>
    <row r="11" spans="1:6">
      <c r="A11" s="2" t="s">
        <v>211</v>
      </c>
      <c r="B11" s="10"/>
      <c r="C11" s="11"/>
      <c r="D11" s="12"/>
      <c r="E11" s="37"/>
      <c r="F11" s="12"/>
    </row>
    <row r="12" spans="1:6">
      <c r="A12" s="2" t="s">
        <v>125</v>
      </c>
      <c r="B12" s="10"/>
      <c r="C12" s="11"/>
      <c r="D12" s="12"/>
      <c r="E12" s="37"/>
      <c r="F12" s="12"/>
    </row>
    <row r="13" spans="1:6">
      <c r="A13" s="2" t="s">
        <v>212</v>
      </c>
      <c r="B13" s="10"/>
      <c r="C13" s="11"/>
      <c r="D13" s="12"/>
      <c r="E13" s="37"/>
      <c r="F13" s="12"/>
    </row>
    <row r="14" spans="1:6">
      <c r="A14" s="2" t="s">
        <v>213</v>
      </c>
      <c r="B14" s="10"/>
      <c r="C14" s="11"/>
      <c r="D14" s="12"/>
      <c r="E14" s="37"/>
      <c r="F14" s="12"/>
    </row>
    <row r="15" spans="1:6">
      <c r="A15" s="2" t="s">
        <v>214</v>
      </c>
      <c r="B15" s="10"/>
      <c r="C15" s="11"/>
      <c r="D15" s="12"/>
      <c r="E15" s="37"/>
      <c r="F15" s="12"/>
    </row>
    <row r="16" spans="1:6">
      <c r="A16" s="44" t="s">
        <v>215</v>
      </c>
      <c r="B16" s="10"/>
      <c r="C16" s="11"/>
      <c r="D16" s="12"/>
      <c r="E16" s="37"/>
      <c r="F16" s="12"/>
    </row>
    <row r="17" spans="1:6">
      <c r="A17" s="2" t="s">
        <v>257</v>
      </c>
      <c r="B17" s="2"/>
    </row>
    <row r="18" spans="1:6">
      <c r="A18" s="2" t="s">
        <v>126</v>
      </c>
      <c r="B18" s="10"/>
      <c r="C18" s="11"/>
      <c r="D18" s="12"/>
      <c r="E18" s="37"/>
      <c r="F18" s="12"/>
    </row>
    <row r="19" spans="1:6" ht="16.5">
      <c r="A19" s="38"/>
      <c r="B19" s="39"/>
    </row>
    <row r="20" spans="1:6" ht="16.5">
      <c r="A20" s="38"/>
      <c r="B20" s="39"/>
    </row>
    <row r="21" spans="1:6">
      <c r="A21" s="4"/>
      <c r="B21" s="5"/>
      <c r="C21" s="5"/>
      <c r="D21" s="5"/>
      <c r="E21" s="5"/>
      <c r="F21" s="5"/>
    </row>
    <row r="22" spans="1:6">
      <c r="A22" s="4"/>
      <c r="B22" s="5"/>
      <c r="C22" s="5"/>
      <c r="D22" s="5"/>
      <c r="E22" s="5"/>
      <c r="F22" s="5"/>
    </row>
    <row r="23" spans="1:6">
      <c r="A23" s="4"/>
      <c r="B23" s="5"/>
      <c r="C23" s="5"/>
      <c r="D23" s="5"/>
      <c r="E23" s="5"/>
      <c r="F23" s="5"/>
    </row>
    <row r="24" spans="1:6" ht="20.25">
      <c r="A24" s="40" t="s">
        <v>8</v>
      </c>
      <c r="B24" s="41" t="s">
        <v>127</v>
      </c>
      <c r="C24" s="42"/>
      <c r="D24" s="42"/>
      <c r="E24" s="42"/>
      <c r="F24" s="43"/>
    </row>
    <row r="25" spans="1:6">
      <c r="A25" s="4"/>
      <c r="B25" s="5"/>
      <c r="C25" s="5"/>
      <c r="D25" s="5"/>
      <c r="E25" s="5"/>
      <c r="F25" s="5"/>
    </row>
    <row r="26" spans="1:6">
      <c r="A26" s="4"/>
      <c r="B26" s="5"/>
      <c r="C26" s="5"/>
      <c r="D26" s="5"/>
      <c r="E26" s="5"/>
      <c r="F26" s="5"/>
    </row>
    <row r="29" spans="1:6">
      <c r="B29" s="6"/>
      <c r="D29" s="3"/>
    </row>
    <row r="31" spans="1:6">
      <c r="B31" s="3"/>
    </row>
    <row r="35" spans="2:5">
      <c r="B35" s="1"/>
    </row>
    <row r="38" spans="2:5" ht="26.25" customHeight="1">
      <c r="B38" s="150" t="s">
        <v>30</v>
      </c>
      <c r="C38" s="150"/>
      <c r="D38" s="150"/>
      <c r="E38" s="150"/>
    </row>
    <row r="40" spans="2:5" ht="51" customHeight="1">
      <c r="B40" s="149" t="s">
        <v>31</v>
      </c>
      <c r="C40" s="149"/>
      <c r="D40" s="149"/>
      <c r="E40" s="149"/>
    </row>
    <row r="41" spans="2:5" ht="49.5" customHeight="1">
      <c r="B41" s="149" t="s">
        <v>32</v>
      </c>
      <c r="C41" s="149"/>
      <c r="D41" s="149"/>
      <c r="E41" s="149"/>
    </row>
    <row r="42" spans="2:5" ht="63" customHeight="1">
      <c r="B42" s="149" t="s">
        <v>33</v>
      </c>
      <c r="C42" s="149"/>
      <c r="D42" s="149"/>
      <c r="E42" s="149"/>
    </row>
    <row r="43" spans="2:5" ht="72" customHeight="1">
      <c r="B43" s="149" t="s">
        <v>34</v>
      </c>
      <c r="C43" s="149"/>
      <c r="D43" s="149"/>
      <c r="E43" s="149"/>
    </row>
    <row r="44" spans="2:5" ht="72" customHeight="1">
      <c r="B44" s="149" t="s">
        <v>35</v>
      </c>
      <c r="C44" s="149"/>
      <c r="D44" s="149"/>
      <c r="E44" s="149"/>
    </row>
    <row r="45" spans="2:5" ht="75" customHeight="1">
      <c r="B45" s="149" t="s">
        <v>36</v>
      </c>
      <c r="C45" s="149"/>
      <c r="D45" s="149"/>
      <c r="E45" s="149"/>
    </row>
    <row r="46" spans="2:5" ht="72" customHeight="1">
      <c r="B46" s="149" t="s">
        <v>37</v>
      </c>
      <c r="C46" s="149"/>
      <c r="D46" s="149"/>
      <c r="E46" s="149"/>
    </row>
    <row r="47" spans="2:5" ht="121.5" customHeight="1">
      <c r="B47" s="149" t="s">
        <v>38</v>
      </c>
      <c r="C47" s="149"/>
      <c r="D47" s="149"/>
      <c r="E47" s="149"/>
    </row>
    <row r="48" spans="2:5" ht="26.25" customHeight="1">
      <c r="B48" s="149" t="s">
        <v>39</v>
      </c>
      <c r="C48" s="149"/>
      <c r="D48" s="149"/>
      <c r="E48" s="149"/>
    </row>
    <row r="49" spans="2:6" ht="49.5" customHeight="1">
      <c r="B49" s="149" t="s">
        <v>40</v>
      </c>
      <c r="C49" s="149"/>
      <c r="D49" s="149"/>
      <c r="E49" s="149"/>
    </row>
    <row r="50" spans="2:6" ht="71.25" customHeight="1">
      <c r="B50" s="149" t="s">
        <v>41</v>
      </c>
      <c r="C50" s="149"/>
      <c r="D50" s="149"/>
      <c r="E50" s="149"/>
    </row>
    <row r="51" spans="2:6" ht="27" customHeight="1">
      <c r="B51" s="149" t="s">
        <v>42</v>
      </c>
      <c r="C51" s="149"/>
      <c r="D51" s="149"/>
      <c r="E51" s="149"/>
    </row>
    <row r="52" spans="2:6" ht="36.75" customHeight="1">
      <c r="B52" s="149" t="s">
        <v>43</v>
      </c>
      <c r="C52" s="149"/>
      <c r="D52" s="149"/>
      <c r="E52" s="149"/>
    </row>
    <row r="53" spans="2:6" ht="60.75" customHeight="1">
      <c r="B53" s="149" t="s">
        <v>44</v>
      </c>
      <c r="C53" s="149"/>
      <c r="D53" s="149"/>
      <c r="E53" s="149"/>
    </row>
    <row r="54" spans="2:6" ht="48.75" customHeight="1">
      <c r="B54" s="149" t="s">
        <v>45</v>
      </c>
      <c r="C54" s="149"/>
      <c r="D54" s="149"/>
      <c r="E54" s="149"/>
    </row>
    <row r="55" spans="2:6" ht="60.75" customHeight="1">
      <c r="B55" s="149" t="s">
        <v>46</v>
      </c>
      <c r="C55" s="149"/>
      <c r="D55" s="149"/>
      <c r="E55" s="149"/>
    </row>
    <row r="56" spans="2:6" ht="37.5" customHeight="1">
      <c r="B56" s="149" t="s">
        <v>47</v>
      </c>
      <c r="C56" s="149"/>
      <c r="D56" s="149"/>
      <c r="E56" s="149"/>
    </row>
    <row r="57" spans="2:6" ht="120.75" customHeight="1">
      <c r="B57" s="149" t="s">
        <v>48</v>
      </c>
      <c r="C57" s="149"/>
      <c r="D57" s="149"/>
      <c r="E57" s="149"/>
    </row>
    <row r="58" spans="2:6" ht="108" customHeight="1">
      <c r="B58" s="149" t="s">
        <v>49</v>
      </c>
      <c r="C58" s="149"/>
      <c r="D58" s="149"/>
      <c r="E58" s="149"/>
      <c r="F58" s="1"/>
    </row>
    <row r="59" spans="2:6" ht="60.75" customHeight="1">
      <c r="B59" s="149" t="s">
        <v>50</v>
      </c>
      <c r="C59" s="149"/>
      <c r="D59" s="149"/>
      <c r="E59" s="149"/>
    </row>
    <row r="60" spans="2:6" ht="99" customHeight="1">
      <c r="B60" s="149" t="s">
        <v>51</v>
      </c>
      <c r="C60" s="149"/>
      <c r="D60" s="149"/>
      <c r="E60" s="149"/>
    </row>
    <row r="61" spans="2:6" ht="96.75" customHeight="1">
      <c r="B61" s="149" t="s">
        <v>52</v>
      </c>
      <c r="C61" s="149"/>
      <c r="D61" s="149"/>
      <c r="E61" s="149"/>
    </row>
    <row r="62" spans="2:6" ht="24.75" customHeight="1">
      <c r="B62" s="149" t="s">
        <v>53</v>
      </c>
      <c r="C62" s="149"/>
      <c r="D62" s="149"/>
      <c r="E62" s="149"/>
    </row>
    <row r="63" spans="2:6" ht="60" customHeight="1">
      <c r="B63" s="149" t="s">
        <v>54</v>
      </c>
      <c r="C63" s="149"/>
      <c r="D63" s="149"/>
      <c r="E63" s="149"/>
    </row>
    <row r="64" spans="2:6" ht="123.75" customHeight="1">
      <c r="B64" s="149" t="s">
        <v>55</v>
      </c>
      <c r="C64" s="149"/>
      <c r="D64" s="149"/>
      <c r="E64" s="149"/>
    </row>
    <row r="76" spans="6:6">
      <c r="F76" t="s">
        <v>23</v>
      </c>
    </row>
  </sheetData>
  <mergeCells count="26">
    <mergeCell ref="B44:E44"/>
    <mergeCell ref="B38:E38"/>
    <mergeCell ref="B40:E40"/>
    <mergeCell ref="B41:E41"/>
    <mergeCell ref="B42:E42"/>
    <mergeCell ref="B43:E43"/>
    <mergeCell ref="B56:E56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63:E63"/>
    <mergeCell ref="B64:E64"/>
    <mergeCell ref="B57:E57"/>
    <mergeCell ref="B58:E58"/>
    <mergeCell ref="B59:E59"/>
    <mergeCell ref="B60:E60"/>
    <mergeCell ref="B61:E61"/>
    <mergeCell ref="B62:E6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>
    <oddFooter>&amp;L&amp;8BR.PR. K2-25-2025&amp;C&amp;8REKONSTRUKCIJA (PROŠIRENJE) BOLNIČKE LJEKARNE&amp;R&amp;8TERMOTEHNIČE INSTALACIJE</oddFooter>
  </headerFooter>
  <rowBreaks count="1" manualBreakCount="1">
    <brk id="3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2"/>
  <sheetViews>
    <sheetView showZeros="0" tabSelected="1" zoomScale="120" zoomScaleNormal="120" zoomScaleSheetLayoutView="100" workbookViewId="0">
      <selection activeCell="A5" sqref="A5:F5"/>
    </sheetView>
  </sheetViews>
  <sheetFormatPr defaultRowHeight="12.75"/>
  <cols>
    <col min="1" max="1" width="10.42578125" style="5" customWidth="1"/>
    <col min="2" max="2" width="45.28515625" style="5" customWidth="1"/>
    <col min="3" max="3" width="8.42578125" style="96" customWidth="1"/>
    <col min="4" max="4" width="9.85546875" style="5" customWidth="1"/>
    <col min="5" max="5" width="11.5703125" style="92" customWidth="1"/>
    <col min="6" max="6" width="13.28515625" style="106" customWidth="1"/>
    <col min="7" max="7" width="9" style="5" customWidth="1"/>
    <col min="8" max="8" width="11.140625" style="46" customWidth="1"/>
    <col min="9" max="9" width="14.140625" style="47" customWidth="1"/>
    <col min="10" max="16384" width="9.140625" style="5"/>
  </cols>
  <sheetData>
    <row r="1" spans="1:9" ht="15" customHeight="1">
      <c r="A1" s="45" t="s">
        <v>267</v>
      </c>
      <c r="B1" s="10" t="s">
        <v>268</v>
      </c>
      <c r="C1" s="11"/>
      <c r="D1" s="199" t="s">
        <v>269</v>
      </c>
      <c r="E1" s="199"/>
      <c r="F1" s="199"/>
    </row>
    <row r="2" spans="1:9" ht="15" customHeight="1">
      <c r="A2" s="45" t="s">
        <v>270</v>
      </c>
      <c r="B2" s="10" t="s">
        <v>271</v>
      </c>
      <c r="C2" s="11"/>
      <c r="D2" s="199" t="s">
        <v>272</v>
      </c>
      <c r="E2" s="199"/>
      <c r="F2" s="199"/>
    </row>
    <row r="3" spans="1:9" ht="15" customHeight="1">
      <c r="A3" s="45" t="s">
        <v>273</v>
      </c>
      <c r="B3" s="10" t="s">
        <v>274</v>
      </c>
      <c r="C3" s="11"/>
      <c r="D3" s="199" t="s">
        <v>275</v>
      </c>
      <c r="E3" s="199"/>
      <c r="F3" s="199"/>
    </row>
    <row r="4" spans="1:9" ht="15" customHeight="1">
      <c r="A4" s="10"/>
      <c r="B4" s="10"/>
      <c r="C4" s="11"/>
      <c r="D4" s="12"/>
      <c r="E4" s="12"/>
      <c r="F4" s="12"/>
    </row>
    <row r="5" spans="1:9" ht="15" customHeight="1">
      <c r="A5" s="200" t="s">
        <v>276</v>
      </c>
      <c r="B5" s="200"/>
      <c r="C5" s="200"/>
      <c r="D5" s="200"/>
      <c r="E5" s="200"/>
      <c r="F5" s="200"/>
    </row>
    <row r="6" spans="1:9" ht="15" customHeight="1">
      <c r="A6" s="48" t="s">
        <v>303</v>
      </c>
      <c r="B6" s="48"/>
      <c r="C6" s="48"/>
      <c r="D6" s="48"/>
      <c r="E6" s="48"/>
      <c r="F6" s="48"/>
    </row>
    <row r="7" spans="1:9" ht="15" customHeight="1">
      <c r="A7" s="200" t="s">
        <v>304</v>
      </c>
      <c r="B7" s="200"/>
      <c r="C7" s="200"/>
      <c r="D7" s="200"/>
      <c r="E7" s="200"/>
      <c r="F7" s="200"/>
    </row>
    <row r="8" spans="1:9">
      <c r="A8" s="10"/>
      <c r="B8" s="10"/>
      <c r="C8" s="11"/>
      <c r="D8" s="12"/>
      <c r="E8" s="12"/>
      <c r="F8" s="12"/>
    </row>
    <row r="9" spans="1:9">
      <c r="A9" s="10"/>
      <c r="B9" s="10"/>
      <c r="C9" s="11"/>
      <c r="D9" s="12"/>
      <c r="E9" s="12"/>
      <c r="F9" s="12"/>
    </row>
    <row r="10" spans="1:9" ht="13.5" customHeight="1">
      <c r="A10" s="201" t="s">
        <v>279</v>
      </c>
      <c r="B10" s="202" t="s">
        <v>122</v>
      </c>
      <c r="C10" s="203" t="s">
        <v>277</v>
      </c>
      <c r="D10" s="205" t="s">
        <v>123</v>
      </c>
      <c r="E10" s="206" t="s">
        <v>278</v>
      </c>
      <c r="F10" s="205" t="s">
        <v>124</v>
      </c>
    </row>
    <row r="11" spans="1:9" ht="13.5" customHeight="1">
      <c r="A11" s="202"/>
      <c r="B11" s="202"/>
      <c r="C11" s="204"/>
      <c r="D11" s="205"/>
      <c r="E11" s="206"/>
      <c r="F11" s="205"/>
      <c r="G11" s="49"/>
      <c r="H11" s="50"/>
      <c r="I11" s="51"/>
    </row>
    <row r="12" spans="1:9" s="2" customFormat="1">
      <c r="A12" s="52" t="s">
        <v>282</v>
      </c>
      <c r="B12" s="52" t="s">
        <v>283</v>
      </c>
      <c r="C12" s="53" t="s">
        <v>284</v>
      </c>
      <c r="D12" s="53" t="s">
        <v>285</v>
      </c>
      <c r="E12" s="105" t="s">
        <v>286</v>
      </c>
      <c r="F12" s="105" t="s">
        <v>287</v>
      </c>
      <c r="H12" s="54"/>
      <c r="I12" s="55"/>
    </row>
    <row r="13" spans="1:9">
      <c r="A13" s="56"/>
      <c r="B13" s="234" t="s">
        <v>0</v>
      </c>
      <c r="C13" s="235"/>
      <c r="D13" s="235"/>
      <c r="E13" s="235"/>
      <c r="F13" s="236"/>
    </row>
    <row r="14" spans="1:9" ht="76.5">
      <c r="A14" s="56"/>
      <c r="B14" s="58" t="s">
        <v>24</v>
      </c>
      <c r="C14" s="246"/>
      <c r="D14" s="246"/>
      <c r="E14" s="246"/>
      <c r="F14" s="246"/>
      <c r="G14" s="46"/>
      <c r="H14" s="47"/>
      <c r="I14" s="5"/>
    </row>
    <row r="15" spans="1:9" ht="51">
      <c r="A15" s="56"/>
      <c r="B15" s="58" t="s">
        <v>210</v>
      </c>
      <c r="C15" s="246"/>
      <c r="D15" s="246"/>
      <c r="E15" s="246"/>
      <c r="F15" s="246"/>
      <c r="G15" s="46"/>
      <c r="H15" s="47"/>
      <c r="I15" s="5"/>
    </row>
    <row r="16" spans="1:9">
      <c r="A16" s="237"/>
      <c r="B16" s="238"/>
      <c r="C16" s="238"/>
      <c r="D16" s="238"/>
      <c r="E16" s="238"/>
      <c r="F16" s="239"/>
    </row>
    <row r="17" spans="1:9">
      <c r="A17" s="138" t="s">
        <v>1</v>
      </c>
      <c r="B17" s="172" t="s">
        <v>128</v>
      </c>
      <c r="C17" s="173"/>
      <c r="D17" s="173"/>
      <c r="E17" s="173"/>
      <c r="F17" s="174"/>
    </row>
    <row r="18" spans="1:9">
      <c r="A18" s="237"/>
      <c r="B18" s="238"/>
      <c r="C18" s="238"/>
      <c r="D18" s="238"/>
      <c r="E18" s="238"/>
      <c r="F18" s="239"/>
    </row>
    <row r="19" spans="1:9" ht="77.25" thickBot="1">
      <c r="A19" s="104" t="s">
        <v>110</v>
      </c>
      <c r="B19" s="60" t="s">
        <v>148</v>
      </c>
      <c r="C19" s="231"/>
      <c r="D19" s="232"/>
      <c r="E19" s="232"/>
      <c r="F19" s="233"/>
      <c r="G19" s="62"/>
      <c r="H19" s="63"/>
      <c r="I19" s="5"/>
    </row>
    <row r="20" spans="1:9">
      <c r="A20" s="64"/>
      <c r="B20" s="65" t="s">
        <v>129</v>
      </c>
      <c r="C20" s="207" t="s">
        <v>2</v>
      </c>
      <c r="D20" s="210">
        <v>1</v>
      </c>
      <c r="E20" s="240"/>
      <c r="F20" s="243">
        <f>D20*E20</f>
        <v>0</v>
      </c>
      <c r="G20" s="62"/>
      <c r="H20" s="63"/>
      <c r="I20" s="5"/>
    </row>
    <row r="21" spans="1:9">
      <c r="A21" s="64"/>
      <c r="B21" s="65" t="s">
        <v>130</v>
      </c>
      <c r="C21" s="208"/>
      <c r="D21" s="211"/>
      <c r="E21" s="241"/>
      <c r="F21" s="244"/>
      <c r="G21" s="62"/>
      <c r="H21" s="63"/>
      <c r="I21" s="5"/>
    </row>
    <row r="22" spans="1:9">
      <c r="A22" s="64"/>
      <c r="B22" s="66" t="s">
        <v>131</v>
      </c>
      <c r="C22" s="208"/>
      <c r="D22" s="211"/>
      <c r="E22" s="241"/>
      <c r="F22" s="244"/>
      <c r="G22" s="62"/>
      <c r="H22" s="63"/>
      <c r="I22" s="5"/>
    </row>
    <row r="23" spans="1:9" ht="12.75" customHeight="1">
      <c r="A23" s="64"/>
      <c r="B23" s="65" t="s">
        <v>149</v>
      </c>
      <c r="C23" s="208"/>
      <c r="D23" s="211"/>
      <c r="E23" s="241"/>
      <c r="F23" s="244"/>
      <c r="G23" s="62"/>
      <c r="H23" s="63"/>
      <c r="I23" s="5"/>
    </row>
    <row r="24" spans="1:9">
      <c r="A24" s="64"/>
      <c r="B24" s="65" t="s">
        <v>150</v>
      </c>
      <c r="C24" s="208"/>
      <c r="D24" s="211"/>
      <c r="E24" s="241"/>
      <c r="F24" s="244"/>
      <c r="G24" s="62"/>
      <c r="H24" s="63"/>
      <c r="I24" s="5"/>
    </row>
    <row r="25" spans="1:9">
      <c r="A25" s="64"/>
      <c r="B25" s="57" t="s">
        <v>151</v>
      </c>
      <c r="C25" s="208"/>
      <c r="D25" s="211"/>
      <c r="E25" s="241"/>
      <c r="F25" s="244"/>
      <c r="G25" s="62"/>
      <c r="H25" s="63"/>
      <c r="I25" s="5"/>
    </row>
    <row r="26" spans="1:9">
      <c r="A26" s="64"/>
      <c r="B26" s="57" t="s">
        <v>152</v>
      </c>
      <c r="C26" s="208"/>
      <c r="D26" s="211"/>
      <c r="E26" s="241"/>
      <c r="F26" s="244"/>
      <c r="G26" s="62"/>
      <c r="H26" s="63"/>
      <c r="I26" s="5"/>
    </row>
    <row r="27" spans="1:9">
      <c r="A27" s="64"/>
      <c r="B27" s="57" t="s">
        <v>153</v>
      </c>
      <c r="C27" s="208"/>
      <c r="D27" s="211"/>
      <c r="E27" s="241"/>
      <c r="F27" s="244"/>
      <c r="G27" s="62"/>
      <c r="H27" s="63"/>
      <c r="I27" s="5"/>
    </row>
    <row r="28" spans="1:9">
      <c r="A28" s="64"/>
      <c r="B28" s="66" t="s">
        <v>132</v>
      </c>
      <c r="C28" s="208"/>
      <c r="D28" s="211"/>
      <c r="E28" s="241"/>
      <c r="F28" s="244"/>
      <c r="G28" s="62"/>
      <c r="H28" s="63"/>
      <c r="I28" s="5"/>
    </row>
    <row r="29" spans="1:9" ht="12.75" customHeight="1">
      <c r="A29" s="64"/>
      <c r="B29" s="65" t="s">
        <v>133</v>
      </c>
      <c r="C29" s="208"/>
      <c r="D29" s="211"/>
      <c r="E29" s="241"/>
      <c r="F29" s="244"/>
      <c r="G29" s="62"/>
      <c r="H29" s="63"/>
      <c r="I29" s="5"/>
    </row>
    <row r="30" spans="1:9" ht="13.5" customHeight="1">
      <c r="A30" s="64"/>
      <c r="B30" s="57" t="s">
        <v>134</v>
      </c>
      <c r="C30" s="208"/>
      <c r="D30" s="211"/>
      <c r="E30" s="241"/>
      <c r="F30" s="244"/>
      <c r="G30" s="62"/>
      <c r="H30" s="63"/>
      <c r="I30" s="5"/>
    </row>
    <row r="31" spans="1:9">
      <c r="A31" s="64"/>
      <c r="B31" s="65" t="s">
        <v>135</v>
      </c>
      <c r="C31" s="208"/>
      <c r="D31" s="211"/>
      <c r="E31" s="241"/>
      <c r="F31" s="244"/>
      <c r="G31" s="62"/>
      <c r="H31" s="63"/>
      <c r="I31" s="5"/>
    </row>
    <row r="32" spans="1:9" ht="13.5" thickBot="1">
      <c r="A32" s="64"/>
      <c r="B32" s="67" t="s">
        <v>136</v>
      </c>
      <c r="C32" s="209"/>
      <c r="D32" s="212"/>
      <c r="E32" s="242"/>
      <c r="F32" s="245"/>
      <c r="G32" s="62"/>
      <c r="H32" s="63"/>
      <c r="I32" s="5"/>
    </row>
    <row r="33" spans="1:9">
      <c r="A33" s="219"/>
      <c r="B33" s="220"/>
      <c r="C33" s="220"/>
      <c r="D33" s="220"/>
      <c r="E33" s="220"/>
      <c r="F33" s="222"/>
      <c r="G33" s="62"/>
      <c r="H33" s="63"/>
      <c r="I33" s="5"/>
    </row>
    <row r="34" spans="1:9" ht="77.25" thickBot="1">
      <c r="A34" s="104" t="s">
        <v>111</v>
      </c>
      <c r="B34" s="60" t="s">
        <v>156</v>
      </c>
      <c r="C34" s="231"/>
      <c r="D34" s="232"/>
      <c r="E34" s="232"/>
      <c r="F34" s="233"/>
      <c r="G34" s="62"/>
      <c r="H34" s="63"/>
      <c r="I34" s="5"/>
    </row>
    <row r="35" spans="1:9">
      <c r="A35" s="64"/>
      <c r="B35" s="65" t="s">
        <v>129</v>
      </c>
      <c r="C35" s="207" t="s">
        <v>2</v>
      </c>
      <c r="D35" s="210">
        <v>2</v>
      </c>
      <c r="E35" s="213"/>
      <c r="F35" s="216">
        <f>D35*E35</f>
        <v>0</v>
      </c>
      <c r="G35" s="62"/>
      <c r="H35" s="63"/>
      <c r="I35" s="5"/>
    </row>
    <row r="36" spans="1:9">
      <c r="A36" s="64"/>
      <c r="B36" s="65" t="s">
        <v>154</v>
      </c>
      <c r="C36" s="208"/>
      <c r="D36" s="211"/>
      <c r="E36" s="214"/>
      <c r="F36" s="217"/>
      <c r="G36" s="62"/>
      <c r="H36" s="63"/>
      <c r="I36" s="5"/>
    </row>
    <row r="37" spans="1:9">
      <c r="A37" s="64"/>
      <c r="B37" s="66" t="s">
        <v>131</v>
      </c>
      <c r="C37" s="208"/>
      <c r="D37" s="211"/>
      <c r="E37" s="214"/>
      <c r="F37" s="217"/>
      <c r="G37" s="62"/>
      <c r="H37" s="63"/>
      <c r="I37" s="5"/>
    </row>
    <row r="38" spans="1:9">
      <c r="A38" s="64"/>
      <c r="B38" s="66" t="s">
        <v>155</v>
      </c>
      <c r="C38" s="208"/>
      <c r="D38" s="211"/>
      <c r="E38" s="214"/>
      <c r="F38" s="217"/>
      <c r="G38" s="62"/>
      <c r="H38" s="63"/>
      <c r="I38" s="5"/>
    </row>
    <row r="39" spans="1:9">
      <c r="A39" s="64"/>
      <c r="B39" s="66" t="s">
        <v>157</v>
      </c>
      <c r="C39" s="208"/>
      <c r="D39" s="211"/>
      <c r="E39" s="214"/>
      <c r="F39" s="217"/>
      <c r="G39" s="62"/>
      <c r="H39" s="63"/>
      <c r="I39" s="5"/>
    </row>
    <row r="40" spans="1:9">
      <c r="A40" s="64"/>
      <c r="B40" s="66" t="s">
        <v>160</v>
      </c>
      <c r="C40" s="208"/>
      <c r="D40" s="211"/>
      <c r="E40" s="214"/>
      <c r="F40" s="217"/>
      <c r="G40" s="62"/>
      <c r="H40" s="63"/>
      <c r="I40" s="5"/>
    </row>
    <row r="41" spans="1:9">
      <c r="A41" s="64"/>
      <c r="B41" s="66" t="s">
        <v>158</v>
      </c>
      <c r="C41" s="208"/>
      <c r="D41" s="211"/>
      <c r="E41" s="214"/>
      <c r="F41" s="217"/>
      <c r="G41" s="62"/>
      <c r="H41" s="63"/>
      <c r="I41" s="5"/>
    </row>
    <row r="42" spans="1:9">
      <c r="A42" s="64"/>
      <c r="B42" s="65" t="s">
        <v>137</v>
      </c>
      <c r="C42" s="208"/>
      <c r="D42" s="211"/>
      <c r="E42" s="214"/>
      <c r="F42" s="217"/>
      <c r="G42" s="62"/>
      <c r="H42" s="63"/>
      <c r="I42" s="5"/>
    </row>
    <row r="43" spans="1:9">
      <c r="A43" s="64"/>
      <c r="B43" s="66" t="s">
        <v>159</v>
      </c>
      <c r="C43" s="208"/>
      <c r="D43" s="211"/>
      <c r="E43" s="214"/>
      <c r="F43" s="217"/>
      <c r="G43" s="62"/>
      <c r="H43" s="63"/>
      <c r="I43" s="5"/>
    </row>
    <row r="44" spans="1:9" ht="12.75" customHeight="1">
      <c r="A44" s="64"/>
      <c r="B44" s="65" t="s">
        <v>138</v>
      </c>
      <c r="C44" s="208"/>
      <c r="D44" s="211"/>
      <c r="E44" s="214"/>
      <c r="F44" s="217"/>
      <c r="G44" s="62"/>
      <c r="H44" s="63"/>
      <c r="I44" s="5"/>
    </row>
    <row r="45" spans="1:9">
      <c r="A45" s="64"/>
      <c r="B45" s="65" t="s">
        <v>135</v>
      </c>
      <c r="C45" s="208"/>
      <c r="D45" s="211"/>
      <c r="E45" s="214"/>
      <c r="F45" s="217"/>
      <c r="G45" s="62"/>
      <c r="H45" s="63"/>
      <c r="I45" s="5"/>
    </row>
    <row r="46" spans="1:9">
      <c r="A46" s="64"/>
      <c r="B46" s="65" t="s">
        <v>162</v>
      </c>
      <c r="C46" s="208"/>
      <c r="D46" s="211"/>
      <c r="E46" s="214"/>
      <c r="F46" s="217"/>
      <c r="G46" s="62"/>
      <c r="H46" s="63"/>
      <c r="I46" s="5"/>
    </row>
    <row r="47" spans="1:9" ht="13.5" thickBot="1">
      <c r="A47" s="64"/>
      <c r="B47" s="65" t="s">
        <v>161</v>
      </c>
      <c r="C47" s="209"/>
      <c r="D47" s="212"/>
      <c r="E47" s="215"/>
      <c r="F47" s="218"/>
      <c r="G47" s="62"/>
      <c r="H47" s="63"/>
      <c r="I47" s="5"/>
    </row>
    <row r="48" spans="1:9" ht="13.5" thickBot="1">
      <c r="A48" s="219"/>
      <c r="B48" s="220"/>
      <c r="C48" s="220"/>
      <c r="D48" s="220"/>
      <c r="E48" s="221"/>
      <c r="F48" s="222"/>
      <c r="G48" s="62"/>
      <c r="H48" s="63"/>
      <c r="I48" s="5"/>
    </row>
    <row r="49" spans="1:9" ht="26.25" thickBot="1">
      <c r="A49" s="104" t="s">
        <v>112</v>
      </c>
      <c r="B49" s="65" t="s">
        <v>139</v>
      </c>
      <c r="C49" s="52" t="s">
        <v>3</v>
      </c>
      <c r="D49" s="114">
        <v>28</v>
      </c>
      <c r="E49" s="115"/>
      <c r="F49" s="116">
        <f>D49*E49</f>
        <v>0</v>
      </c>
      <c r="G49" s="62"/>
      <c r="H49" s="63"/>
      <c r="I49" s="5"/>
    </row>
    <row r="50" spans="1:9" ht="13.5" thickBot="1">
      <c r="A50" s="267"/>
      <c r="B50" s="262"/>
      <c r="C50" s="262"/>
      <c r="D50" s="262"/>
      <c r="E50" s="262"/>
      <c r="F50" s="268"/>
      <c r="G50" s="62"/>
      <c r="H50" s="63"/>
      <c r="I50" s="5"/>
    </row>
    <row r="51" spans="1:9" ht="26.25" thickBot="1">
      <c r="A51" s="104" t="s">
        <v>113</v>
      </c>
      <c r="B51" s="65" t="s">
        <v>140</v>
      </c>
      <c r="C51" s="52" t="s">
        <v>3</v>
      </c>
      <c r="D51" s="114">
        <v>28</v>
      </c>
      <c r="E51" s="115"/>
      <c r="F51" s="117">
        <f>D51*E51</f>
        <v>0</v>
      </c>
      <c r="G51" s="62"/>
      <c r="H51" s="63"/>
      <c r="I51" s="5"/>
    </row>
    <row r="52" spans="1:9" ht="13.5" thickBot="1">
      <c r="A52" s="264"/>
      <c r="B52" s="265"/>
      <c r="C52" s="265"/>
      <c r="D52" s="265"/>
      <c r="E52" s="265"/>
      <c r="F52" s="266"/>
      <c r="G52" s="62"/>
      <c r="H52" s="63"/>
      <c r="I52" s="5"/>
    </row>
    <row r="53" spans="1:9" ht="25.5">
      <c r="A53" s="104" t="s">
        <v>114</v>
      </c>
      <c r="B53" s="65" t="s">
        <v>141</v>
      </c>
      <c r="C53" s="223" t="s">
        <v>3</v>
      </c>
      <c r="D53" s="225">
        <v>6</v>
      </c>
      <c r="E53" s="227"/>
      <c r="F53" s="229">
        <f>D53*E53</f>
        <v>0</v>
      </c>
      <c r="G53" s="62"/>
      <c r="H53" s="63"/>
      <c r="I53" s="5"/>
    </row>
    <row r="54" spans="1:9" ht="13.5" thickBot="1">
      <c r="A54" s="69"/>
      <c r="B54" s="65" t="s">
        <v>142</v>
      </c>
      <c r="C54" s="224"/>
      <c r="D54" s="226"/>
      <c r="E54" s="228"/>
      <c r="F54" s="230"/>
      <c r="G54" s="62"/>
      <c r="H54" s="63"/>
      <c r="I54" s="5"/>
    </row>
    <row r="55" spans="1:9" ht="13.5" thickBot="1">
      <c r="A55" s="260"/>
      <c r="B55" s="261"/>
      <c r="C55" s="261"/>
      <c r="D55" s="261"/>
      <c r="E55" s="262"/>
      <c r="F55" s="263"/>
      <c r="G55" s="62"/>
      <c r="H55" s="63"/>
      <c r="I55" s="5"/>
    </row>
    <row r="56" spans="1:9" ht="39" thickBot="1">
      <c r="A56" s="104" t="s">
        <v>115</v>
      </c>
      <c r="B56" s="65" t="s">
        <v>143</v>
      </c>
      <c r="C56" s="111" t="s">
        <v>2</v>
      </c>
      <c r="D56" s="114">
        <v>2</v>
      </c>
      <c r="E56" s="115"/>
      <c r="F56" s="117">
        <f>D56*E56</f>
        <v>0</v>
      </c>
      <c r="G56" s="62"/>
      <c r="H56" s="63"/>
      <c r="I56" s="5"/>
    </row>
    <row r="57" spans="1:9" ht="13.5" thickBot="1">
      <c r="A57" s="269"/>
      <c r="B57" s="270"/>
      <c r="C57" s="270"/>
      <c r="D57" s="270"/>
      <c r="E57" s="270"/>
      <c r="F57" s="271"/>
      <c r="G57" s="71"/>
      <c r="H57" s="5"/>
      <c r="I57" s="5"/>
    </row>
    <row r="58" spans="1:9" ht="39" thickBot="1">
      <c r="A58" s="104" t="s">
        <v>116</v>
      </c>
      <c r="B58" s="72" t="s">
        <v>144</v>
      </c>
      <c r="C58" s="53" t="s">
        <v>301</v>
      </c>
      <c r="D58" s="118">
        <v>1</v>
      </c>
      <c r="E58" s="115"/>
      <c r="F58" s="116">
        <f>D58*E58</f>
        <v>0</v>
      </c>
      <c r="G58" s="62"/>
      <c r="H58" s="71"/>
      <c r="I58" s="5"/>
    </row>
    <row r="59" spans="1:9" ht="13.5" thickBot="1">
      <c r="A59" s="190"/>
      <c r="B59" s="191"/>
      <c r="C59" s="191"/>
      <c r="D59" s="191"/>
      <c r="E59" s="247"/>
      <c r="F59" s="192"/>
      <c r="G59" s="62"/>
      <c r="H59" s="71"/>
      <c r="I59" s="5"/>
    </row>
    <row r="60" spans="1:9" ht="40.5" customHeight="1" thickBot="1">
      <c r="A60" s="104" t="s">
        <v>117</v>
      </c>
      <c r="B60" s="70" t="s">
        <v>163</v>
      </c>
      <c r="C60" s="119" t="s">
        <v>4</v>
      </c>
      <c r="D60" s="120">
        <v>1</v>
      </c>
      <c r="E60" s="115"/>
      <c r="F60" s="116">
        <f>D60*E60</f>
        <v>0</v>
      </c>
    </row>
    <row r="61" spans="1:9" ht="13.5" thickBot="1">
      <c r="A61" s="190"/>
      <c r="B61" s="191"/>
      <c r="C61" s="191"/>
      <c r="D61" s="191"/>
      <c r="E61" s="247"/>
      <c r="F61" s="192"/>
      <c r="G61" s="62"/>
      <c r="H61" s="71"/>
      <c r="I61" s="5"/>
    </row>
    <row r="62" spans="1:9" ht="39" thickBot="1">
      <c r="A62" s="104" t="s">
        <v>118</v>
      </c>
      <c r="B62" s="70" t="s">
        <v>145</v>
      </c>
      <c r="C62" s="111" t="s">
        <v>4</v>
      </c>
      <c r="D62" s="114">
        <v>1</v>
      </c>
      <c r="E62" s="115">
        <v>0</v>
      </c>
      <c r="F62" s="116">
        <f>D62*E62</f>
        <v>0</v>
      </c>
      <c r="G62" s="62"/>
      <c r="H62" s="71"/>
      <c r="I62" s="5"/>
    </row>
    <row r="63" spans="1:9">
      <c r="A63" s="251"/>
      <c r="B63" s="252"/>
      <c r="C63" s="252"/>
      <c r="D63" s="252"/>
      <c r="E63" s="252"/>
      <c r="F63" s="253"/>
      <c r="G63" s="62"/>
      <c r="H63" s="71"/>
      <c r="I63" s="5"/>
    </row>
    <row r="64" spans="1:9" ht="12.75" customHeight="1">
      <c r="A64" s="59"/>
      <c r="B64" s="254" t="s">
        <v>146</v>
      </c>
      <c r="C64" s="255"/>
      <c r="D64" s="255"/>
      <c r="E64" s="255"/>
      <c r="F64" s="256"/>
      <c r="G64" s="71"/>
      <c r="H64" s="5"/>
      <c r="I64" s="5"/>
    </row>
    <row r="65" spans="1:9" ht="51">
      <c r="A65" s="59"/>
      <c r="B65" s="65" t="s">
        <v>209</v>
      </c>
      <c r="C65" s="231"/>
      <c r="D65" s="232"/>
      <c r="E65" s="232"/>
      <c r="F65" s="233"/>
      <c r="G65" s="71"/>
      <c r="H65" s="5"/>
      <c r="I65" s="5"/>
    </row>
    <row r="66" spans="1:9" ht="76.5">
      <c r="A66" s="59"/>
      <c r="B66" s="75" t="s">
        <v>147</v>
      </c>
      <c r="C66" s="248"/>
      <c r="D66" s="249"/>
      <c r="E66" s="249"/>
      <c r="F66" s="250"/>
      <c r="G66" s="71"/>
      <c r="H66" s="5"/>
      <c r="I66" s="5"/>
    </row>
    <row r="67" spans="1:9">
      <c r="A67" s="257"/>
      <c r="B67" s="258"/>
      <c r="C67" s="258"/>
      <c r="D67" s="258"/>
      <c r="E67" s="258"/>
      <c r="F67" s="259"/>
      <c r="G67" s="76"/>
      <c r="H67" s="77"/>
      <c r="I67" s="78"/>
    </row>
    <row r="68" spans="1:9">
      <c r="A68" s="137"/>
      <c r="B68" s="139" t="s">
        <v>306</v>
      </c>
      <c r="C68" s="140"/>
      <c r="D68" s="140"/>
      <c r="E68" s="140"/>
      <c r="F68" s="141">
        <f>SUM(F20,F35,F49,F51,F53,F56,F58,F60,F62)</f>
        <v>0</v>
      </c>
      <c r="G68" s="76"/>
      <c r="H68" s="77"/>
      <c r="I68" s="78"/>
    </row>
    <row r="69" spans="1:9">
      <c r="A69" s="257"/>
      <c r="B69" s="258"/>
      <c r="C69" s="258"/>
      <c r="D69" s="258"/>
      <c r="E69" s="258"/>
      <c r="F69" s="259"/>
    </row>
    <row r="70" spans="1:9" ht="12.75" customHeight="1">
      <c r="A70" s="138" t="s">
        <v>7</v>
      </c>
      <c r="B70" s="172" t="s">
        <v>17</v>
      </c>
      <c r="C70" s="173"/>
      <c r="D70" s="173"/>
      <c r="E70" s="173"/>
      <c r="F70" s="174"/>
    </row>
    <row r="71" spans="1:9" ht="12.75" customHeight="1">
      <c r="A71" s="279"/>
      <c r="B71" s="280"/>
      <c r="C71" s="280"/>
      <c r="D71" s="280"/>
      <c r="E71" s="280"/>
      <c r="F71" s="281"/>
    </row>
    <row r="72" spans="1:9" ht="39" customHeight="1" thickBot="1">
      <c r="A72" s="112" t="s">
        <v>56</v>
      </c>
      <c r="B72" s="79" t="s">
        <v>63</v>
      </c>
      <c r="C72" s="160"/>
      <c r="D72" s="161"/>
      <c r="E72" s="161"/>
      <c r="F72" s="162"/>
      <c r="G72" s="71"/>
      <c r="H72" s="5"/>
      <c r="I72" s="5"/>
    </row>
    <row r="73" spans="1:9">
      <c r="A73" s="121"/>
      <c r="B73" s="79" t="s">
        <v>167</v>
      </c>
      <c r="C73" s="223" t="s">
        <v>4</v>
      </c>
      <c r="D73" s="225">
        <v>1</v>
      </c>
      <c r="E73" s="227"/>
      <c r="F73" s="243">
        <f>D73*E73</f>
        <v>0</v>
      </c>
      <c r="G73" s="71"/>
      <c r="H73" s="5"/>
      <c r="I73" s="5"/>
    </row>
    <row r="74" spans="1:9">
      <c r="A74" s="121"/>
      <c r="B74" s="80" t="s">
        <v>280</v>
      </c>
      <c r="C74" s="282"/>
      <c r="D74" s="283"/>
      <c r="E74" s="284"/>
      <c r="F74" s="244"/>
      <c r="G74" s="71"/>
      <c r="H74" s="5"/>
      <c r="I74" s="5"/>
    </row>
    <row r="75" spans="1:9">
      <c r="A75" s="121"/>
      <c r="B75" s="80" t="s">
        <v>164</v>
      </c>
      <c r="C75" s="282"/>
      <c r="D75" s="283"/>
      <c r="E75" s="284"/>
      <c r="F75" s="244"/>
      <c r="G75" s="71"/>
      <c r="H75" s="5"/>
      <c r="I75" s="5"/>
    </row>
    <row r="76" spans="1:9">
      <c r="A76" s="121"/>
      <c r="B76" s="80" t="s">
        <v>165</v>
      </c>
      <c r="C76" s="282"/>
      <c r="D76" s="283"/>
      <c r="E76" s="284"/>
      <c r="F76" s="244"/>
      <c r="G76" s="71"/>
      <c r="H76" s="5"/>
      <c r="I76" s="5"/>
    </row>
    <row r="77" spans="1:9">
      <c r="A77" s="121"/>
      <c r="B77" s="80" t="s">
        <v>166</v>
      </c>
      <c r="C77" s="282"/>
      <c r="D77" s="283"/>
      <c r="E77" s="284"/>
      <c r="F77" s="244"/>
      <c r="G77" s="71"/>
      <c r="H77" s="5"/>
      <c r="I77" s="5"/>
    </row>
    <row r="78" spans="1:9">
      <c r="A78" s="121"/>
      <c r="B78" s="80" t="s">
        <v>288</v>
      </c>
      <c r="C78" s="282"/>
      <c r="D78" s="283"/>
      <c r="E78" s="284"/>
      <c r="F78" s="244"/>
      <c r="G78" s="71"/>
      <c r="H78" s="5"/>
      <c r="I78" s="5"/>
    </row>
    <row r="79" spans="1:9">
      <c r="A79" s="121"/>
      <c r="B79" s="80" t="s">
        <v>64</v>
      </c>
      <c r="C79" s="282"/>
      <c r="D79" s="283"/>
      <c r="E79" s="284"/>
      <c r="F79" s="244"/>
      <c r="G79" s="71"/>
      <c r="H79" s="5"/>
      <c r="I79" s="5"/>
    </row>
    <row r="80" spans="1:9">
      <c r="A80" s="121"/>
      <c r="B80" s="80" t="s">
        <v>65</v>
      </c>
      <c r="C80" s="282"/>
      <c r="D80" s="283"/>
      <c r="E80" s="284"/>
      <c r="F80" s="244"/>
      <c r="G80" s="71"/>
      <c r="H80" s="5"/>
      <c r="I80" s="5"/>
    </row>
    <row r="81" spans="1:9">
      <c r="A81" s="121"/>
      <c r="B81" s="80" t="s">
        <v>66</v>
      </c>
      <c r="C81" s="282"/>
      <c r="D81" s="283"/>
      <c r="E81" s="284"/>
      <c r="F81" s="244"/>
      <c r="G81" s="71"/>
      <c r="H81" s="5"/>
      <c r="I81" s="5"/>
    </row>
    <row r="82" spans="1:9">
      <c r="A82" s="121"/>
      <c r="B82" s="80" t="s">
        <v>67</v>
      </c>
      <c r="C82" s="282"/>
      <c r="D82" s="283"/>
      <c r="E82" s="284"/>
      <c r="F82" s="244"/>
      <c r="G82" s="71"/>
      <c r="H82" s="5"/>
      <c r="I82" s="5"/>
    </row>
    <row r="83" spans="1:9">
      <c r="A83" s="121"/>
      <c r="B83" s="80" t="s">
        <v>68</v>
      </c>
      <c r="C83" s="282"/>
      <c r="D83" s="283"/>
      <c r="E83" s="284"/>
      <c r="F83" s="244"/>
      <c r="G83" s="71"/>
      <c r="H83" s="5"/>
      <c r="I83" s="5"/>
    </row>
    <row r="84" spans="1:9" ht="25.5">
      <c r="A84" s="121"/>
      <c r="B84" s="81" t="s">
        <v>69</v>
      </c>
      <c r="C84" s="282"/>
      <c r="D84" s="283"/>
      <c r="E84" s="284"/>
      <c r="F84" s="244"/>
      <c r="G84" s="71"/>
      <c r="H84" s="5"/>
      <c r="I84" s="5"/>
    </row>
    <row r="85" spans="1:9" ht="25.5">
      <c r="A85" s="121"/>
      <c r="B85" s="79" t="s">
        <v>208</v>
      </c>
      <c r="C85" s="282"/>
      <c r="D85" s="283"/>
      <c r="E85" s="284"/>
      <c r="F85" s="244"/>
      <c r="G85" s="71"/>
      <c r="H85" s="5"/>
      <c r="I85" s="5"/>
    </row>
    <row r="86" spans="1:9" ht="13.5" thickBot="1">
      <c r="A86" s="121"/>
      <c r="B86" s="82" t="s">
        <v>70</v>
      </c>
      <c r="C86" s="224"/>
      <c r="D86" s="226"/>
      <c r="E86" s="228"/>
      <c r="F86" s="245"/>
      <c r="G86" s="71"/>
      <c r="H86" s="5"/>
      <c r="I86" s="5"/>
    </row>
    <row r="87" spans="1:9" ht="13.5" thickBot="1">
      <c r="A87" s="276"/>
      <c r="B87" s="277"/>
      <c r="C87" s="277"/>
      <c r="D87" s="277"/>
      <c r="E87" s="274"/>
      <c r="F87" s="278"/>
      <c r="G87" s="62"/>
      <c r="H87" s="63"/>
      <c r="I87" s="5"/>
    </row>
    <row r="88" spans="1:9" ht="51" customHeight="1">
      <c r="A88" s="112" t="s">
        <v>57</v>
      </c>
      <c r="B88" s="79" t="s">
        <v>289</v>
      </c>
      <c r="C88" s="223" t="s">
        <v>2</v>
      </c>
      <c r="D88" s="210">
        <v>1</v>
      </c>
      <c r="E88" s="285"/>
      <c r="F88" s="288">
        <f>D88*E88</f>
        <v>0</v>
      </c>
      <c r="G88" s="63"/>
      <c r="H88" s="5"/>
      <c r="I88" s="5"/>
    </row>
    <row r="89" spans="1:9" ht="12.75" customHeight="1">
      <c r="A89" s="123"/>
      <c r="B89" s="70" t="s">
        <v>168</v>
      </c>
      <c r="C89" s="282"/>
      <c r="D89" s="211"/>
      <c r="E89" s="286"/>
      <c r="F89" s="289"/>
      <c r="G89" s="63"/>
      <c r="H89" s="5"/>
      <c r="I89" s="5"/>
    </row>
    <row r="90" spans="1:9" ht="12.75" customHeight="1" thickBot="1">
      <c r="A90" s="123"/>
      <c r="B90" s="70" t="s">
        <v>290</v>
      </c>
      <c r="C90" s="224"/>
      <c r="D90" s="212"/>
      <c r="E90" s="287"/>
      <c r="F90" s="290"/>
      <c r="G90" s="63"/>
      <c r="H90" s="5"/>
      <c r="I90" s="5"/>
    </row>
    <row r="91" spans="1:9" ht="13.5" thickBot="1">
      <c r="A91" s="276"/>
      <c r="B91" s="277"/>
      <c r="C91" s="277"/>
      <c r="D91" s="277"/>
      <c r="E91" s="274"/>
      <c r="F91" s="278"/>
      <c r="G91" s="62"/>
      <c r="H91" s="63"/>
      <c r="I91" s="5"/>
    </row>
    <row r="92" spans="1:9" ht="25.5">
      <c r="A92" s="112" t="s">
        <v>58</v>
      </c>
      <c r="B92" s="79" t="s">
        <v>72</v>
      </c>
      <c r="C92" s="223" t="s">
        <v>2</v>
      </c>
      <c r="D92" s="210">
        <v>2</v>
      </c>
      <c r="E92" s="285"/>
      <c r="F92" s="288">
        <f>D92*E92</f>
        <v>0</v>
      </c>
      <c r="G92" s="63"/>
      <c r="H92" s="5"/>
      <c r="I92" s="5"/>
    </row>
    <row r="93" spans="1:9">
      <c r="A93" s="112"/>
      <c r="B93" s="60" t="s">
        <v>169</v>
      </c>
      <c r="C93" s="282"/>
      <c r="D93" s="211"/>
      <c r="E93" s="286"/>
      <c r="F93" s="289"/>
      <c r="G93" s="63"/>
      <c r="H93" s="5"/>
      <c r="I93" s="5"/>
    </row>
    <row r="94" spans="1:9" ht="13.5" thickBot="1">
      <c r="A94" s="112"/>
      <c r="B94" s="60" t="s">
        <v>170</v>
      </c>
      <c r="C94" s="224"/>
      <c r="D94" s="212"/>
      <c r="E94" s="287"/>
      <c r="F94" s="290"/>
      <c r="G94" s="63"/>
      <c r="H94" s="5"/>
      <c r="I94" s="5"/>
    </row>
    <row r="95" spans="1:9" ht="13.5" thickBot="1">
      <c r="A95" s="276"/>
      <c r="B95" s="277"/>
      <c r="C95" s="277"/>
      <c r="D95" s="277"/>
      <c r="E95" s="274"/>
      <c r="F95" s="278"/>
      <c r="G95" s="62"/>
      <c r="H95" s="63"/>
      <c r="I95" s="5"/>
    </row>
    <row r="96" spans="1:9" ht="63.75">
      <c r="A96" s="112" t="s">
        <v>59</v>
      </c>
      <c r="B96" s="84" t="s">
        <v>291</v>
      </c>
      <c r="C96" s="223" t="s">
        <v>71</v>
      </c>
      <c r="D96" s="291">
        <v>1</v>
      </c>
      <c r="E96" s="285"/>
      <c r="F96" s="288">
        <f>D96*E96</f>
        <v>0</v>
      </c>
      <c r="G96" s="63"/>
      <c r="H96" s="5"/>
      <c r="I96" s="5"/>
    </row>
    <row r="97" spans="1:9">
      <c r="A97" s="112"/>
      <c r="B97" s="84" t="s">
        <v>171</v>
      </c>
      <c r="C97" s="282"/>
      <c r="D97" s="292"/>
      <c r="E97" s="286"/>
      <c r="F97" s="289"/>
      <c r="G97" s="63"/>
      <c r="H97" s="5"/>
      <c r="I97" s="5"/>
    </row>
    <row r="98" spans="1:9">
      <c r="A98" s="112"/>
      <c r="B98" s="84" t="s">
        <v>172</v>
      </c>
      <c r="C98" s="282"/>
      <c r="D98" s="292"/>
      <c r="E98" s="286"/>
      <c r="F98" s="289"/>
      <c r="G98" s="63"/>
      <c r="H98" s="5"/>
      <c r="I98" s="5"/>
    </row>
    <row r="99" spans="1:9" ht="13.5" thickBot="1">
      <c r="A99" s="124"/>
      <c r="B99" s="84" t="s">
        <v>173</v>
      </c>
      <c r="C99" s="224"/>
      <c r="D99" s="293"/>
      <c r="E99" s="287"/>
      <c r="F99" s="290"/>
      <c r="G99" s="63"/>
      <c r="H99" s="5"/>
      <c r="I99" s="5"/>
    </row>
    <row r="100" spans="1:9" ht="13.5" thickBot="1">
      <c r="A100" s="272"/>
      <c r="B100" s="273"/>
      <c r="C100" s="273"/>
      <c r="D100" s="273"/>
      <c r="E100" s="274"/>
      <c r="F100" s="275"/>
      <c r="G100" s="62"/>
      <c r="H100" s="63"/>
      <c r="I100" s="5"/>
    </row>
    <row r="101" spans="1:9" ht="25.5" customHeight="1">
      <c r="A101" s="112" t="s">
        <v>60</v>
      </c>
      <c r="B101" s="70" t="s">
        <v>29</v>
      </c>
      <c r="C101" s="223" t="s">
        <v>2</v>
      </c>
      <c r="D101" s="225">
        <v>1</v>
      </c>
      <c r="E101" s="285"/>
      <c r="F101" s="297">
        <f>D101*E101</f>
        <v>0</v>
      </c>
      <c r="G101" s="62"/>
      <c r="H101" s="63"/>
      <c r="I101" s="5"/>
    </row>
    <row r="102" spans="1:9" ht="13.5" thickBot="1">
      <c r="A102" s="121"/>
      <c r="B102" s="70" t="s">
        <v>174</v>
      </c>
      <c r="C102" s="224"/>
      <c r="D102" s="226"/>
      <c r="E102" s="287"/>
      <c r="F102" s="298"/>
      <c r="G102" s="62"/>
      <c r="H102" s="63"/>
      <c r="I102" s="5"/>
    </row>
    <row r="103" spans="1:9" ht="13.5" thickBot="1">
      <c r="A103" s="272"/>
      <c r="B103" s="273"/>
      <c r="C103" s="273"/>
      <c r="D103" s="273"/>
      <c r="E103" s="274"/>
      <c r="F103" s="275"/>
      <c r="G103" s="62"/>
      <c r="H103" s="63"/>
      <c r="I103" s="5"/>
    </row>
    <row r="104" spans="1:9" ht="38.25">
      <c r="A104" s="112" t="s">
        <v>61</v>
      </c>
      <c r="B104" s="84" t="s">
        <v>312</v>
      </c>
      <c r="C104" s="223" t="s">
        <v>71</v>
      </c>
      <c r="D104" s="291">
        <v>3</v>
      </c>
      <c r="E104" s="227"/>
      <c r="F104" s="288">
        <f>D104*E104</f>
        <v>0</v>
      </c>
      <c r="G104" s="63"/>
      <c r="H104" s="5"/>
      <c r="I104" s="5"/>
    </row>
    <row r="105" spans="1:9" ht="13.5" thickBot="1">
      <c r="A105" s="122"/>
      <c r="B105" s="84" t="s">
        <v>313</v>
      </c>
      <c r="C105" s="224"/>
      <c r="D105" s="293"/>
      <c r="E105" s="228"/>
      <c r="F105" s="290"/>
      <c r="G105" s="63"/>
      <c r="H105" s="5"/>
      <c r="I105" s="5"/>
    </row>
    <row r="106" spans="1:9">
      <c r="A106" s="294"/>
      <c r="B106" s="295"/>
      <c r="C106" s="295"/>
      <c r="D106" s="295"/>
      <c r="E106" s="295"/>
      <c r="F106" s="296"/>
      <c r="G106" s="63"/>
      <c r="H106" s="5"/>
      <c r="I106" s="5"/>
    </row>
    <row r="107" spans="1:9" ht="39" thickBot="1">
      <c r="A107" s="112" t="s">
        <v>62</v>
      </c>
      <c r="B107" s="84" t="s">
        <v>314</v>
      </c>
      <c r="C107" s="70"/>
      <c r="D107" s="68"/>
      <c r="E107" s="126"/>
      <c r="F107" s="73"/>
      <c r="G107" s="63"/>
      <c r="H107" s="5"/>
      <c r="I107" s="5"/>
    </row>
    <row r="108" spans="1:9" ht="13.5" thickBot="1">
      <c r="A108" s="122"/>
      <c r="B108" s="84" t="s">
        <v>315</v>
      </c>
      <c r="C108" s="111" t="s">
        <v>71</v>
      </c>
      <c r="D108" s="118">
        <v>3</v>
      </c>
      <c r="E108" s="115"/>
      <c r="F108" s="117">
        <f>D108*E108</f>
        <v>0</v>
      </c>
      <c r="G108" s="63"/>
      <c r="H108" s="5"/>
      <c r="I108" s="5"/>
    </row>
    <row r="109" spans="1:9" ht="13.5" thickBot="1">
      <c r="A109" s="122"/>
      <c r="B109" s="84" t="s">
        <v>316</v>
      </c>
      <c r="C109" s="111" t="s">
        <v>71</v>
      </c>
      <c r="D109" s="118">
        <v>2</v>
      </c>
      <c r="E109" s="115"/>
      <c r="F109" s="117">
        <f>D109*E109</f>
        <v>0</v>
      </c>
      <c r="G109" s="63"/>
      <c r="H109" s="5"/>
      <c r="I109" s="5"/>
    </row>
    <row r="110" spans="1:9" ht="13.5" thickBot="1">
      <c r="A110" s="276"/>
      <c r="B110" s="277"/>
      <c r="C110" s="277"/>
      <c r="D110" s="277"/>
      <c r="E110" s="274"/>
      <c r="F110" s="278"/>
      <c r="G110" s="62"/>
      <c r="H110" s="63"/>
      <c r="I110" s="5"/>
    </row>
    <row r="111" spans="1:9" ht="26.25" thickBot="1">
      <c r="A111" s="112" t="s">
        <v>73</v>
      </c>
      <c r="B111" s="70" t="s">
        <v>25</v>
      </c>
      <c r="C111" s="111" t="s">
        <v>2</v>
      </c>
      <c r="D111" s="114">
        <v>1</v>
      </c>
      <c r="E111" s="115"/>
      <c r="F111" s="117">
        <f>D111*E111</f>
        <v>0</v>
      </c>
      <c r="G111" s="62"/>
      <c r="H111" s="63"/>
      <c r="I111" s="5"/>
    </row>
    <row r="112" spans="1:9">
      <c r="A112" s="276"/>
      <c r="B112" s="277"/>
      <c r="C112" s="277"/>
      <c r="D112" s="277"/>
      <c r="E112" s="277"/>
      <c r="F112" s="278"/>
      <c r="G112" s="62"/>
      <c r="H112" s="63"/>
      <c r="I112" s="5"/>
    </row>
    <row r="113" spans="1:9" ht="51">
      <c r="A113" s="112" t="s">
        <v>74</v>
      </c>
      <c r="B113" s="70" t="s">
        <v>18</v>
      </c>
      <c r="C113" s="111"/>
      <c r="D113" s="130"/>
      <c r="E113" s="73"/>
      <c r="F113" s="131"/>
      <c r="G113" s="62"/>
      <c r="H113" s="63"/>
      <c r="I113" s="5"/>
    </row>
    <row r="114" spans="1:9" ht="13.5" thickBot="1">
      <c r="A114" s="121"/>
      <c r="B114" s="70" t="s">
        <v>19</v>
      </c>
      <c r="C114" s="111"/>
      <c r="D114" s="131"/>
      <c r="E114" s="126"/>
      <c r="F114" s="133"/>
      <c r="G114" s="62"/>
      <c r="H114" s="63"/>
      <c r="I114" s="5"/>
    </row>
    <row r="115" spans="1:9" ht="13.5" thickBot="1">
      <c r="A115" s="122"/>
      <c r="B115" s="70" t="s">
        <v>281</v>
      </c>
      <c r="C115" s="111" t="s">
        <v>3</v>
      </c>
      <c r="D115" s="118">
        <v>14</v>
      </c>
      <c r="E115" s="127"/>
      <c r="F115" s="129">
        <f>D115*E115</f>
        <v>0</v>
      </c>
      <c r="G115" s="62"/>
      <c r="H115" s="71"/>
      <c r="I115" s="5"/>
    </row>
    <row r="116" spans="1:9" ht="13.5" thickBot="1">
      <c r="A116" s="122"/>
      <c r="B116" s="70" t="s">
        <v>292</v>
      </c>
      <c r="C116" s="111" t="s">
        <v>3</v>
      </c>
      <c r="D116" s="118">
        <v>40</v>
      </c>
      <c r="E116" s="127"/>
      <c r="F116" s="129">
        <f t="shared" ref="F116:F120" si="0">D116*E116</f>
        <v>0</v>
      </c>
      <c r="G116" s="62"/>
      <c r="H116" s="71"/>
      <c r="I116" s="5"/>
    </row>
    <row r="117" spans="1:9" ht="13.5" thickBot="1">
      <c r="A117" s="121"/>
      <c r="B117" s="70" t="s">
        <v>20</v>
      </c>
      <c r="C117" s="111"/>
      <c r="D117" s="131"/>
      <c r="E117" s="132"/>
      <c r="F117" s="129">
        <f t="shared" si="0"/>
        <v>0</v>
      </c>
      <c r="G117" s="62"/>
      <c r="H117" s="63"/>
      <c r="I117" s="5"/>
    </row>
    <row r="118" spans="1:9" ht="13.5" thickBot="1">
      <c r="A118" s="122"/>
      <c r="B118" s="70" t="s">
        <v>281</v>
      </c>
      <c r="C118" s="111" t="s">
        <v>2</v>
      </c>
      <c r="D118" s="118">
        <v>3</v>
      </c>
      <c r="E118" s="127"/>
      <c r="F118" s="129">
        <f t="shared" si="0"/>
        <v>0</v>
      </c>
      <c r="G118" s="62"/>
      <c r="H118" s="71"/>
      <c r="I118" s="5"/>
    </row>
    <row r="119" spans="1:9" ht="13.5" thickBot="1">
      <c r="A119" s="122"/>
      <c r="B119" s="70" t="s">
        <v>292</v>
      </c>
      <c r="C119" s="111" t="s">
        <v>2</v>
      </c>
      <c r="D119" s="118">
        <v>13</v>
      </c>
      <c r="E119" s="127"/>
      <c r="F119" s="129">
        <f t="shared" si="0"/>
        <v>0</v>
      </c>
      <c r="G119" s="62"/>
      <c r="H119" s="71"/>
      <c r="I119" s="5"/>
    </row>
    <row r="120" spans="1:9" ht="13.5" thickBot="1">
      <c r="A120" s="122"/>
      <c r="B120" s="70" t="s">
        <v>293</v>
      </c>
      <c r="C120" s="111" t="s">
        <v>2</v>
      </c>
      <c r="D120" s="118">
        <v>8</v>
      </c>
      <c r="E120" s="127"/>
      <c r="F120" s="129">
        <f t="shared" si="0"/>
        <v>0</v>
      </c>
      <c r="G120" s="62"/>
      <c r="H120" s="71"/>
      <c r="I120" s="5"/>
    </row>
    <row r="121" spans="1:9" ht="13.5" thickBot="1">
      <c r="A121" s="154"/>
      <c r="B121" s="155"/>
      <c r="C121" s="155"/>
      <c r="D121" s="155"/>
      <c r="E121" s="152"/>
      <c r="F121" s="156"/>
      <c r="G121" s="62"/>
      <c r="H121" s="63"/>
      <c r="I121" s="5"/>
    </row>
    <row r="122" spans="1:9" ht="78.75" customHeight="1" thickBot="1">
      <c r="A122" s="112" t="s">
        <v>75</v>
      </c>
      <c r="B122" s="70" t="s">
        <v>175</v>
      </c>
      <c r="C122" s="111" t="s">
        <v>176</v>
      </c>
      <c r="D122" s="114">
        <v>148</v>
      </c>
      <c r="E122" s="115"/>
      <c r="F122" s="117">
        <f>D122*E122</f>
        <v>0</v>
      </c>
      <c r="G122" s="63"/>
      <c r="H122" s="5"/>
      <c r="I122" s="5"/>
    </row>
    <row r="123" spans="1:9" ht="12.75" customHeight="1" thickBot="1">
      <c r="A123" s="154"/>
      <c r="B123" s="155"/>
      <c r="C123" s="155"/>
      <c r="D123" s="155"/>
      <c r="E123" s="152"/>
      <c r="F123" s="156"/>
      <c r="G123" s="63"/>
      <c r="H123" s="5"/>
      <c r="I123" s="5"/>
    </row>
    <row r="124" spans="1:9" ht="75" customHeight="1" thickBot="1">
      <c r="A124" s="112" t="s">
        <v>77</v>
      </c>
      <c r="B124" s="87" t="s">
        <v>317</v>
      </c>
      <c r="C124" s="111" t="s">
        <v>302</v>
      </c>
      <c r="D124" s="114">
        <v>28</v>
      </c>
      <c r="E124" s="115"/>
      <c r="F124" s="117">
        <f>D124*E124</f>
        <v>0</v>
      </c>
      <c r="G124" s="63"/>
      <c r="H124" s="5"/>
      <c r="I124" s="5"/>
    </row>
    <row r="125" spans="1:9" ht="13.5" thickBot="1">
      <c r="A125" s="151"/>
      <c r="B125" s="152"/>
      <c r="C125" s="152"/>
      <c r="D125" s="152"/>
      <c r="E125" s="152"/>
      <c r="F125" s="153"/>
      <c r="G125" s="62"/>
      <c r="H125" s="63"/>
      <c r="I125" s="5"/>
    </row>
    <row r="126" spans="1:9" ht="90" thickBot="1">
      <c r="A126" s="112" t="s">
        <v>76</v>
      </c>
      <c r="B126" s="70" t="s">
        <v>177</v>
      </c>
      <c r="C126" s="119" t="s">
        <v>4</v>
      </c>
      <c r="D126" s="120">
        <v>1</v>
      </c>
      <c r="E126" s="115"/>
      <c r="F126" s="117">
        <f>D126*E126</f>
        <v>0</v>
      </c>
      <c r="G126" s="46"/>
      <c r="H126" s="47"/>
      <c r="I126" s="5"/>
    </row>
    <row r="127" spans="1:9" ht="13.5" thickBot="1">
      <c r="A127" s="154"/>
      <c r="B127" s="155"/>
      <c r="C127" s="155"/>
      <c r="D127" s="155"/>
      <c r="E127" s="152"/>
      <c r="F127" s="156"/>
      <c r="G127" s="62"/>
      <c r="H127" s="63"/>
      <c r="I127" s="5"/>
    </row>
    <row r="128" spans="1:9" ht="39" thickBot="1">
      <c r="A128" s="112" t="s">
        <v>78</v>
      </c>
      <c r="B128" s="70" t="s">
        <v>258</v>
      </c>
      <c r="C128" s="111" t="s">
        <v>4</v>
      </c>
      <c r="D128" s="128">
        <v>1</v>
      </c>
      <c r="E128" s="115"/>
      <c r="F128" s="116">
        <f>D128*E128</f>
        <v>0</v>
      </c>
    </row>
    <row r="129" spans="1:9" ht="13.5" thickBot="1">
      <c r="A129" s="154"/>
      <c r="B129" s="155"/>
      <c r="C129" s="155"/>
      <c r="D129" s="155"/>
      <c r="E129" s="152"/>
      <c r="F129" s="156"/>
      <c r="G129" s="62"/>
      <c r="H129" s="63"/>
      <c r="I129" s="5"/>
    </row>
    <row r="130" spans="1:9" ht="39" thickBot="1">
      <c r="A130" s="112" t="s">
        <v>79</v>
      </c>
      <c r="B130" s="70" t="s">
        <v>120</v>
      </c>
      <c r="C130" s="111" t="s">
        <v>4</v>
      </c>
      <c r="D130" s="128">
        <v>1</v>
      </c>
      <c r="E130" s="115"/>
      <c r="F130" s="117">
        <f>D130*E130</f>
        <v>0</v>
      </c>
      <c r="G130" s="62"/>
      <c r="H130" s="63"/>
      <c r="I130" s="5"/>
    </row>
    <row r="131" spans="1:9" ht="13.5" thickBot="1">
      <c r="A131" s="193"/>
      <c r="B131" s="194"/>
      <c r="C131" s="194"/>
      <c r="D131" s="194"/>
      <c r="E131" s="194"/>
      <c r="F131" s="195"/>
      <c r="G131" s="62"/>
      <c r="H131" s="63"/>
      <c r="I131" s="5"/>
    </row>
    <row r="132" spans="1:9" ht="26.25" thickBot="1">
      <c r="A132" s="112" t="s">
        <v>80</v>
      </c>
      <c r="B132" s="70" t="s">
        <v>26</v>
      </c>
      <c r="C132" s="111" t="s">
        <v>4</v>
      </c>
      <c r="D132" s="128">
        <v>1</v>
      </c>
      <c r="E132" s="115"/>
      <c r="F132" s="117">
        <f>D132*E132</f>
        <v>0</v>
      </c>
      <c r="G132" s="62"/>
      <c r="H132" s="63"/>
      <c r="I132" s="5"/>
    </row>
    <row r="133" spans="1:9">
      <c r="A133" s="190"/>
      <c r="B133" s="191"/>
      <c r="C133" s="191"/>
      <c r="D133" s="191"/>
      <c r="E133" s="191"/>
      <c r="F133" s="192"/>
      <c r="H133" s="63"/>
      <c r="I133" s="88"/>
    </row>
    <row r="134" spans="1:9" ht="12.75" customHeight="1">
      <c r="A134" s="136"/>
      <c r="B134" s="172" t="s">
        <v>307</v>
      </c>
      <c r="C134" s="173"/>
      <c r="D134" s="173"/>
      <c r="E134" s="173"/>
      <c r="F134" s="141">
        <f>SUM(F132,F130,F128,F126,F124,F122,F120,F119,F118,F116,F115,F111,F109,F108,F104,F101,F96,F92,F88,F73)</f>
        <v>0</v>
      </c>
      <c r="H134" s="63"/>
      <c r="I134" s="88"/>
    </row>
    <row r="135" spans="1:9" ht="12.75" customHeight="1">
      <c r="A135" s="169"/>
      <c r="B135" s="170"/>
      <c r="C135" s="170"/>
      <c r="D135" s="170"/>
      <c r="E135" s="170"/>
      <c r="F135" s="171"/>
      <c r="H135" s="63"/>
      <c r="I135" s="88"/>
    </row>
    <row r="136" spans="1:9" ht="12.75" customHeight="1">
      <c r="A136" s="138" t="s">
        <v>8</v>
      </c>
      <c r="B136" s="172" t="s">
        <v>179</v>
      </c>
      <c r="C136" s="173"/>
      <c r="D136" s="173"/>
      <c r="E136" s="173"/>
      <c r="F136" s="174"/>
      <c r="H136" s="89"/>
      <c r="I136" s="90"/>
    </row>
    <row r="137" spans="1:9" ht="12.75" customHeight="1" thickBot="1">
      <c r="A137" s="187"/>
      <c r="B137" s="188"/>
      <c r="C137" s="188"/>
      <c r="D137" s="188"/>
      <c r="E137" s="188"/>
      <c r="F137" s="189"/>
      <c r="H137" s="63"/>
      <c r="I137" s="88"/>
    </row>
    <row r="138" spans="1:9" ht="51.75" thickBot="1">
      <c r="A138" s="112" t="s">
        <v>81</v>
      </c>
      <c r="B138" s="70" t="s">
        <v>259</v>
      </c>
      <c r="C138" s="111" t="s">
        <v>4</v>
      </c>
      <c r="D138" s="128">
        <v>1</v>
      </c>
      <c r="E138" s="134"/>
      <c r="F138" s="116">
        <f>D138*E138</f>
        <v>0</v>
      </c>
    </row>
    <row r="139" spans="1:9" ht="13.5" thickBot="1">
      <c r="A139" s="151"/>
      <c r="B139" s="152"/>
      <c r="C139" s="152"/>
      <c r="D139" s="152"/>
      <c r="E139" s="152"/>
      <c r="F139" s="153"/>
    </row>
    <row r="140" spans="1:9" ht="38.25">
      <c r="A140" s="112" t="s">
        <v>82</v>
      </c>
      <c r="B140" s="70" t="s">
        <v>181</v>
      </c>
      <c r="C140" s="175" t="s">
        <v>4</v>
      </c>
      <c r="D140" s="178">
        <v>1</v>
      </c>
      <c r="E140" s="181"/>
      <c r="F140" s="184">
        <f>D140*E140</f>
        <v>0</v>
      </c>
    </row>
    <row r="141" spans="1:9" ht="27" customHeight="1">
      <c r="A141" s="112"/>
      <c r="B141" s="70" t="s">
        <v>182</v>
      </c>
      <c r="C141" s="176"/>
      <c r="D141" s="179"/>
      <c r="E141" s="182"/>
      <c r="F141" s="185"/>
    </row>
    <row r="142" spans="1:9">
      <c r="A142" s="112"/>
      <c r="B142" s="70" t="s">
        <v>183</v>
      </c>
      <c r="C142" s="176"/>
      <c r="D142" s="179"/>
      <c r="E142" s="182"/>
      <c r="F142" s="185"/>
    </row>
    <row r="143" spans="1:9" ht="27" customHeight="1" thickBot="1">
      <c r="A143" s="112"/>
      <c r="B143" s="70" t="s">
        <v>192</v>
      </c>
      <c r="C143" s="177"/>
      <c r="D143" s="180"/>
      <c r="E143" s="183"/>
      <c r="F143" s="186"/>
    </row>
    <row r="144" spans="1:9" ht="13.5" thickBot="1">
      <c r="A144" s="154"/>
      <c r="B144" s="155"/>
      <c r="C144" s="155"/>
      <c r="D144" s="155"/>
      <c r="E144" s="152"/>
      <c r="F144" s="156"/>
    </row>
    <row r="145" spans="1:9" ht="39" customHeight="1">
      <c r="A145" s="112" t="s">
        <v>83</v>
      </c>
      <c r="B145" s="70" t="s">
        <v>184</v>
      </c>
      <c r="C145" s="175" t="s">
        <v>4</v>
      </c>
      <c r="D145" s="178">
        <v>1</v>
      </c>
      <c r="E145" s="181"/>
      <c r="F145" s="301">
        <f>D145*E145</f>
        <v>0</v>
      </c>
    </row>
    <row r="146" spans="1:9" ht="26.25" thickBot="1">
      <c r="A146" s="112"/>
      <c r="B146" s="70" t="s">
        <v>185</v>
      </c>
      <c r="C146" s="177"/>
      <c r="D146" s="180"/>
      <c r="E146" s="183"/>
      <c r="F146" s="302"/>
    </row>
    <row r="147" spans="1:9" ht="13.5" thickBot="1">
      <c r="A147" s="154"/>
      <c r="B147" s="155"/>
      <c r="C147" s="155"/>
      <c r="D147" s="155"/>
      <c r="E147" s="152"/>
      <c r="F147" s="156"/>
    </row>
    <row r="148" spans="1:9" ht="51">
      <c r="A148" s="112" t="s">
        <v>84</v>
      </c>
      <c r="B148" s="70" t="s">
        <v>16</v>
      </c>
      <c r="C148" s="223" t="s">
        <v>3</v>
      </c>
      <c r="D148" s="225">
        <v>8</v>
      </c>
      <c r="E148" s="299"/>
      <c r="F148" s="288">
        <f>D148*E149</f>
        <v>0</v>
      </c>
      <c r="H148" s="63"/>
      <c r="I148" s="91"/>
    </row>
    <row r="149" spans="1:9" ht="13.5" thickBot="1">
      <c r="A149" s="103"/>
      <c r="B149" s="86" t="s">
        <v>295</v>
      </c>
      <c r="C149" s="224"/>
      <c r="D149" s="226"/>
      <c r="E149" s="300"/>
      <c r="F149" s="290"/>
    </row>
    <row r="150" spans="1:9" ht="13.5" thickBot="1">
      <c r="A150" s="196"/>
      <c r="B150" s="197"/>
      <c r="C150" s="197"/>
      <c r="D150" s="197"/>
      <c r="E150" s="194"/>
      <c r="F150" s="198"/>
      <c r="H150" s="63"/>
      <c r="I150" s="91"/>
    </row>
    <row r="151" spans="1:9" ht="51">
      <c r="A151" s="112" t="s">
        <v>85</v>
      </c>
      <c r="B151" s="70" t="s">
        <v>186</v>
      </c>
      <c r="C151" s="223" t="s">
        <v>3</v>
      </c>
      <c r="D151" s="225">
        <v>8</v>
      </c>
      <c r="E151" s="181"/>
      <c r="F151" s="243">
        <f>D151*E151</f>
        <v>0</v>
      </c>
      <c r="I151" s="78"/>
    </row>
    <row r="152" spans="1:9" ht="13.5" thickBot="1">
      <c r="A152" s="103"/>
      <c r="B152" s="86" t="s">
        <v>295</v>
      </c>
      <c r="C152" s="224"/>
      <c r="D152" s="226"/>
      <c r="E152" s="183"/>
      <c r="F152" s="245"/>
    </row>
    <row r="153" spans="1:9" ht="13.5" thickBot="1">
      <c r="A153" s="190"/>
      <c r="B153" s="191"/>
      <c r="C153" s="191"/>
      <c r="D153" s="191"/>
      <c r="E153" s="247"/>
      <c r="F153" s="192"/>
    </row>
    <row r="154" spans="1:9" ht="25.5">
      <c r="A154" s="112" t="s">
        <v>86</v>
      </c>
      <c r="B154" s="86" t="s">
        <v>318</v>
      </c>
      <c r="C154" s="223" t="s">
        <v>2</v>
      </c>
      <c r="D154" s="225">
        <v>6</v>
      </c>
      <c r="E154" s="181"/>
      <c r="F154" s="288">
        <f>D154*E154</f>
        <v>0</v>
      </c>
      <c r="H154" s="50"/>
      <c r="I154" s="51"/>
    </row>
    <row r="155" spans="1:9" ht="13.5" thickBot="1">
      <c r="A155" s="113"/>
      <c r="B155" s="86" t="s">
        <v>295</v>
      </c>
      <c r="C155" s="224"/>
      <c r="D155" s="226"/>
      <c r="E155" s="183"/>
      <c r="F155" s="290"/>
      <c r="H155" s="50"/>
      <c r="I155" s="92"/>
    </row>
    <row r="156" spans="1:9" ht="13.5" thickBot="1">
      <c r="A156" s="303"/>
      <c r="B156" s="304"/>
      <c r="C156" s="304"/>
      <c r="D156" s="304"/>
      <c r="E156" s="270"/>
      <c r="F156" s="305"/>
      <c r="H156" s="50"/>
      <c r="I156" s="92"/>
    </row>
    <row r="157" spans="1:9" ht="38.25">
      <c r="A157" s="112" t="s">
        <v>87</v>
      </c>
      <c r="B157" s="86" t="s">
        <v>319</v>
      </c>
      <c r="C157" s="223" t="s">
        <v>2</v>
      </c>
      <c r="D157" s="225">
        <v>2</v>
      </c>
      <c r="E157" s="181"/>
      <c r="F157" s="288">
        <f>D157*E157</f>
        <v>0</v>
      </c>
      <c r="H157" s="50"/>
      <c r="I157" s="51"/>
    </row>
    <row r="158" spans="1:9" ht="13.5" thickBot="1">
      <c r="A158" s="113"/>
      <c r="B158" s="86" t="s">
        <v>296</v>
      </c>
      <c r="C158" s="224"/>
      <c r="D158" s="226"/>
      <c r="E158" s="183"/>
      <c r="F158" s="290"/>
      <c r="H158" s="50"/>
      <c r="I158" s="92"/>
    </row>
    <row r="159" spans="1:9" ht="13.5" thickBot="1">
      <c r="A159" s="269"/>
      <c r="B159" s="270"/>
      <c r="C159" s="270"/>
      <c r="D159" s="270"/>
      <c r="E159" s="270"/>
      <c r="F159" s="271"/>
      <c r="H159" s="50"/>
      <c r="I159" s="92"/>
    </row>
    <row r="160" spans="1:9" ht="25.5">
      <c r="A160" s="112" t="s">
        <v>88</v>
      </c>
      <c r="B160" s="86" t="s">
        <v>187</v>
      </c>
      <c r="C160" s="223" t="s">
        <v>2</v>
      </c>
      <c r="D160" s="225">
        <v>4</v>
      </c>
      <c r="E160" s="181"/>
      <c r="F160" s="243">
        <f>D160*E160</f>
        <v>0</v>
      </c>
      <c r="H160" s="50"/>
      <c r="I160" s="51"/>
    </row>
    <row r="161" spans="1:9" ht="13.5" thickBot="1">
      <c r="A161" s="103"/>
      <c r="B161" s="86" t="s">
        <v>297</v>
      </c>
      <c r="C161" s="224"/>
      <c r="D161" s="226"/>
      <c r="E161" s="183"/>
      <c r="F161" s="245"/>
      <c r="H161" s="50"/>
      <c r="I161" s="51"/>
    </row>
    <row r="162" spans="1:9" ht="13.5" thickBot="1">
      <c r="A162" s="190"/>
      <c r="B162" s="191"/>
      <c r="C162" s="191"/>
      <c r="D162" s="191"/>
      <c r="E162" s="247"/>
      <c r="F162" s="192"/>
    </row>
    <row r="163" spans="1:9" ht="26.25" thickBot="1">
      <c r="A163" s="112" t="s">
        <v>89</v>
      </c>
      <c r="B163" s="70" t="s">
        <v>188</v>
      </c>
      <c r="C163" s="111" t="s">
        <v>302</v>
      </c>
      <c r="D163" s="114">
        <v>4</v>
      </c>
      <c r="E163" s="134"/>
      <c r="F163" s="116">
        <f>D163*E163</f>
        <v>0</v>
      </c>
      <c r="H163" s="63"/>
      <c r="I163" s="91"/>
    </row>
    <row r="164" spans="1:9" ht="13.5" thickBot="1">
      <c r="A164" s="196"/>
      <c r="B164" s="197"/>
      <c r="C164" s="197"/>
      <c r="D164" s="197"/>
      <c r="E164" s="194"/>
      <c r="F164" s="198"/>
      <c r="H164" s="63"/>
      <c r="I164" s="91"/>
    </row>
    <row r="165" spans="1:9" ht="26.25" thickBot="1">
      <c r="A165" s="112" t="s">
        <v>90</v>
      </c>
      <c r="B165" s="70" t="s">
        <v>189</v>
      </c>
      <c r="C165" s="111" t="s">
        <v>302</v>
      </c>
      <c r="D165" s="114">
        <v>4</v>
      </c>
      <c r="E165" s="134"/>
      <c r="F165" s="116">
        <f>D165*E165</f>
        <v>0</v>
      </c>
      <c r="H165" s="63"/>
      <c r="I165" s="91"/>
    </row>
    <row r="166" spans="1:9" ht="13.5" thickBot="1">
      <c r="A166" s="196"/>
      <c r="B166" s="197"/>
      <c r="C166" s="197"/>
      <c r="D166" s="197"/>
      <c r="E166" s="194"/>
      <c r="F166" s="198"/>
      <c r="H166" s="63"/>
      <c r="I166" s="91"/>
    </row>
    <row r="167" spans="1:9" ht="26.25" thickBot="1">
      <c r="A167" s="112" t="s">
        <v>91</v>
      </c>
      <c r="B167" s="86" t="s">
        <v>190</v>
      </c>
      <c r="C167" s="111" t="s">
        <v>176</v>
      </c>
      <c r="D167" s="114">
        <v>20</v>
      </c>
      <c r="E167" s="134"/>
      <c r="F167" s="116">
        <f>D167*E167</f>
        <v>0</v>
      </c>
      <c r="H167" s="50"/>
      <c r="I167" s="92"/>
    </row>
    <row r="168" spans="1:9" ht="13.5" thickBot="1">
      <c r="A168" s="303"/>
      <c r="B168" s="304"/>
      <c r="C168" s="304"/>
      <c r="D168" s="304"/>
      <c r="E168" s="270"/>
      <c r="F168" s="305"/>
      <c r="H168" s="50"/>
      <c r="I168" s="51"/>
    </row>
    <row r="169" spans="1:9" ht="77.25" thickBot="1">
      <c r="A169" s="112" t="s">
        <v>92</v>
      </c>
      <c r="B169" s="86" t="s">
        <v>196</v>
      </c>
      <c r="C169" s="111" t="s">
        <v>4</v>
      </c>
      <c r="D169" s="114">
        <v>1</v>
      </c>
      <c r="E169" s="134"/>
      <c r="F169" s="116">
        <f>D169*E169</f>
        <v>0</v>
      </c>
    </row>
    <row r="170" spans="1:9" ht="12.75" customHeight="1">
      <c r="A170" s="303"/>
      <c r="B170" s="304"/>
      <c r="C170" s="304"/>
      <c r="D170" s="304"/>
      <c r="E170" s="304"/>
      <c r="F170" s="305"/>
      <c r="H170" s="63"/>
      <c r="I170" s="88"/>
    </row>
    <row r="171" spans="1:9" ht="13.5" customHeight="1">
      <c r="A171" s="138"/>
      <c r="B171" s="172" t="s">
        <v>308</v>
      </c>
      <c r="C171" s="173"/>
      <c r="D171" s="173"/>
      <c r="E171" s="174"/>
      <c r="F171" s="142">
        <f>SUM(F169,F167,F165,F163,F160,F157,F154,F151,F148,F145,F140,F138)</f>
        <v>0</v>
      </c>
    </row>
    <row r="172" spans="1:9" ht="12.75" customHeight="1">
      <c r="A172" s="169"/>
      <c r="B172" s="170"/>
      <c r="C172" s="170"/>
      <c r="D172" s="170"/>
      <c r="E172" s="170"/>
      <c r="F172" s="171"/>
      <c r="H172" s="63"/>
      <c r="I172" s="88"/>
    </row>
    <row r="173" spans="1:9" ht="12.75" customHeight="1">
      <c r="A173" s="138" t="s">
        <v>21</v>
      </c>
      <c r="B173" s="172" t="s">
        <v>191</v>
      </c>
      <c r="C173" s="173"/>
      <c r="D173" s="173"/>
      <c r="E173" s="173"/>
      <c r="F173" s="174"/>
      <c r="H173" s="89"/>
      <c r="I173" s="90"/>
    </row>
    <row r="174" spans="1:9" ht="12.75" customHeight="1" thickBot="1">
      <c r="A174" s="169"/>
      <c r="B174" s="170"/>
      <c r="C174" s="170"/>
      <c r="D174" s="170"/>
      <c r="E174" s="188"/>
      <c r="F174" s="171"/>
      <c r="H174" s="63"/>
      <c r="I174" s="88"/>
    </row>
    <row r="175" spans="1:9" ht="39" thickBot="1">
      <c r="A175" s="112" t="s">
        <v>93</v>
      </c>
      <c r="B175" s="70" t="s">
        <v>260</v>
      </c>
      <c r="C175" s="111" t="s">
        <v>4</v>
      </c>
      <c r="D175" s="128">
        <v>1</v>
      </c>
      <c r="E175" s="134"/>
      <c r="F175" s="116">
        <f>D175*E175</f>
        <v>0</v>
      </c>
    </row>
    <row r="176" spans="1:9" ht="13.5" thickBot="1">
      <c r="A176" s="154"/>
      <c r="B176" s="155"/>
      <c r="C176" s="155"/>
      <c r="D176" s="155"/>
      <c r="E176" s="152"/>
      <c r="F176" s="156"/>
    </row>
    <row r="177" spans="1:9" ht="38.25">
      <c r="A177" s="112" t="s">
        <v>94</v>
      </c>
      <c r="B177" s="70" t="s">
        <v>194</v>
      </c>
      <c r="C177" s="175" t="s">
        <v>4</v>
      </c>
      <c r="D177" s="178">
        <v>1</v>
      </c>
      <c r="E177" s="181"/>
      <c r="F177" s="301">
        <f>D177*E177</f>
        <v>0</v>
      </c>
    </row>
    <row r="178" spans="1:9" ht="27" customHeight="1">
      <c r="A178" s="112"/>
      <c r="B178" s="70" t="s">
        <v>182</v>
      </c>
      <c r="C178" s="176"/>
      <c r="D178" s="179"/>
      <c r="E178" s="182"/>
      <c r="F178" s="309"/>
    </row>
    <row r="179" spans="1:9">
      <c r="A179" s="112"/>
      <c r="B179" s="70" t="s">
        <v>193</v>
      </c>
      <c r="C179" s="176"/>
      <c r="D179" s="179"/>
      <c r="E179" s="182"/>
      <c r="F179" s="309"/>
    </row>
    <row r="180" spans="1:9" ht="27" customHeight="1" thickBot="1">
      <c r="A180" s="112"/>
      <c r="B180" s="70" t="s">
        <v>261</v>
      </c>
      <c r="C180" s="177"/>
      <c r="D180" s="180"/>
      <c r="E180" s="183"/>
      <c r="F180" s="302"/>
    </row>
    <row r="181" spans="1:9" ht="13.5" thickBot="1">
      <c r="A181" s="306"/>
      <c r="B181" s="307"/>
      <c r="C181" s="307"/>
      <c r="D181" s="307"/>
      <c r="E181" s="152"/>
      <c r="F181" s="308"/>
    </row>
    <row r="182" spans="1:9" ht="39" customHeight="1" thickBot="1">
      <c r="A182" s="112" t="s">
        <v>95</v>
      </c>
      <c r="B182" s="70" t="s">
        <v>195</v>
      </c>
      <c r="C182" s="111" t="s">
        <v>4</v>
      </c>
      <c r="D182" s="128">
        <v>1</v>
      </c>
      <c r="E182" s="134"/>
      <c r="F182" s="116">
        <f>D182*E182</f>
        <v>0</v>
      </c>
    </row>
    <row r="183" spans="1:9">
      <c r="A183" s="154"/>
      <c r="B183" s="155"/>
      <c r="C183" s="155"/>
      <c r="D183" s="155"/>
      <c r="E183" s="155"/>
      <c r="F183" s="156"/>
    </row>
    <row r="184" spans="1:9" ht="51.75" thickBot="1">
      <c r="A184" s="112" t="s">
        <v>96</v>
      </c>
      <c r="B184" s="70" t="s">
        <v>16</v>
      </c>
      <c r="C184" s="157"/>
      <c r="D184" s="158"/>
      <c r="E184" s="158"/>
      <c r="F184" s="159"/>
      <c r="H184" s="63"/>
      <c r="I184" s="91"/>
    </row>
    <row r="185" spans="1:9" ht="13.5" thickBot="1">
      <c r="A185" s="103"/>
      <c r="B185" s="86" t="s">
        <v>295</v>
      </c>
      <c r="C185" s="111" t="s">
        <v>3</v>
      </c>
      <c r="D185" s="128">
        <v>4</v>
      </c>
      <c r="E185" s="134"/>
      <c r="F185" s="117">
        <f>D185*E185</f>
        <v>0</v>
      </c>
    </row>
    <row r="186" spans="1:9" ht="13.5" thickBot="1">
      <c r="A186" s="103"/>
      <c r="B186" s="86" t="s">
        <v>298</v>
      </c>
      <c r="C186" s="111" t="s">
        <v>3</v>
      </c>
      <c r="D186" s="128">
        <v>2</v>
      </c>
      <c r="E186" s="134"/>
      <c r="F186" s="117">
        <f>D186*E186</f>
        <v>0</v>
      </c>
    </row>
    <row r="187" spans="1:9">
      <c r="A187" s="196"/>
      <c r="B187" s="197"/>
      <c r="C187" s="197"/>
      <c r="D187" s="197"/>
      <c r="E187" s="197"/>
      <c r="F187" s="198"/>
      <c r="H187" s="63"/>
      <c r="I187" s="91"/>
    </row>
    <row r="188" spans="1:9" ht="51.75" thickBot="1">
      <c r="A188" s="112" t="s">
        <v>97</v>
      </c>
      <c r="B188" s="70" t="s">
        <v>186</v>
      </c>
      <c r="C188" s="157"/>
      <c r="D188" s="158"/>
      <c r="E188" s="158"/>
      <c r="F188" s="159"/>
      <c r="I188" s="78"/>
    </row>
    <row r="189" spans="1:9" ht="13.5" thickBot="1">
      <c r="A189" s="103"/>
      <c r="B189" s="86" t="s">
        <v>295</v>
      </c>
      <c r="C189" s="111" t="s">
        <v>3</v>
      </c>
      <c r="D189" s="128">
        <v>4</v>
      </c>
      <c r="E189" s="134"/>
      <c r="F189" s="117">
        <f>D189*E189</f>
        <v>0</v>
      </c>
    </row>
    <row r="190" spans="1:9" ht="13.5" thickBot="1">
      <c r="A190" s="103"/>
      <c r="B190" s="86" t="s">
        <v>298</v>
      </c>
      <c r="C190" s="111" t="s">
        <v>3</v>
      </c>
      <c r="D190" s="128">
        <v>2</v>
      </c>
      <c r="E190" s="134"/>
      <c r="F190" s="117">
        <f>D190*E190</f>
        <v>0</v>
      </c>
    </row>
    <row r="191" spans="1:9">
      <c r="A191" s="190"/>
      <c r="B191" s="191"/>
      <c r="C191" s="191"/>
      <c r="D191" s="191"/>
      <c r="E191" s="191"/>
      <c r="F191" s="192"/>
    </row>
    <row r="192" spans="1:9" ht="26.25" thickBot="1">
      <c r="A192" s="112" t="s">
        <v>98</v>
      </c>
      <c r="B192" s="86" t="s">
        <v>318</v>
      </c>
      <c r="C192" s="160"/>
      <c r="D192" s="161"/>
      <c r="E192" s="161"/>
      <c r="F192" s="162"/>
      <c r="H192" s="50"/>
      <c r="I192" s="51"/>
    </row>
    <row r="193" spans="1:9" ht="13.5" thickBot="1">
      <c r="A193" s="113"/>
      <c r="B193" s="86" t="s">
        <v>295</v>
      </c>
      <c r="C193" s="111" t="s">
        <v>2</v>
      </c>
      <c r="D193" s="128">
        <v>3</v>
      </c>
      <c r="E193" s="134"/>
      <c r="F193" s="117">
        <f>D193*E193</f>
        <v>0</v>
      </c>
      <c r="H193" s="50"/>
      <c r="I193" s="92"/>
    </row>
    <row r="194" spans="1:9" ht="13.5" thickBot="1">
      <c r="A194" s="113"/>
      <c r="B194" s="86" t="s">
        <v>298</v>
      </c>
      <c r="C194" s="111" t="s">
        <v>2</v>
      </c>
      <c r="D194" s="128">
        <v>4</v>
      </c>
      <c r="E194" s="134"/>
      <c r="F194" s="117">
        <f>D194*E194</f>
        <v>0</v>
      </c>
      <c r="H194" s="50"/>
      <c r="I194" s="92"/>
    </row>
    <row r="195" spans="1:9" ht="13.5" thickBot="1">
      <c r="A195" s="303"/>
      <c r="B195" s="304"/>
      <c r="C195" s="304"/>
      <c r="D195" s="304"/>
      <c r="E195" s="270"/>
      <c r="F195" s="305"/>
      <c r="H195" s="50"/>
      <c r="I195" s="92"/>
    </row>
    <row r="196" spans="1:9" ht="39" thickBot="1">
      <c r="A196" s="112" t="s">
        <v>99</v>
      </c>
      <c r="B196" s="86" t="s">
        <v>319</v>
      </c>
      <c r="C196" s="111" t="s">
        <v>2</v>
      </c>
      <c r="D196" s="114">
        <v>1</v>
      </c>
      <c r="E196" s="134"/>
      <c r="F196" s="116">
        <f>D196*E196</f>
        <v>0</v>
      </c>
      <c r="H196" s="50"/>
      <c r="I196" s="51"/>
    </row>
    <row r="197" spans="1:9" ht="13.5" thickBot="1">
      <c r="A197" s="169"/>
      <c r="B197" s="170"/>
      <c r="C197" s="170"/>
      <c r="D197" s="170"/>
      <c r="E197" s="270"/>
      <c r="F197" s="171"/>
      <c r="H197" s="50"/>
      <c r="I197" s="92"/>
    </row>
    <row r="198" spans="1:9" ht="25.5">
      <c r="A198" s="112" t="s">
        <v>100</v>
      </c>
      <c r="B198" s="86" t="s">
        <v>187</v>
      </c>
      <c r="C198" s="223" t="s">
        <v>2</v>
      </c>
      <c r="D198" s="210">
        <v>1</v>
      </c>
      <c r="E198" s="181"/>
      <c r="F198" s="243">
        <f>D198*E198</f>
        <v>0</v>
      </c>
      <c r="H198" s="50"/>
      <c r="I198" s="51"/>
    </row>
    <row r="199" spans="1:9" ht="13.5" thickBot="1">
      <c r="A199" s="103"/>
      <c r="B199" s="86" t="s">
        <v>297</v>
      </c>
      <c r="C199" s="224"/>
      <c r="D199" s="212"/>
      <c r="E199" s="183"/>
      <c r="F199" s="245"/>
      <c r="H199" s="50"/>
      <c r="I199" s="51"/>
    </row>
    <row r="200" spans="1:9" ht="13.5" thickBot="1">
      <c r="A200" s="190"/>
      <c r="B200" s="191"/>
      <c r="C200" s="191"/>
      <c r="D200" s="191"/>
      <c r="E200" s="247"/>
      <c r="F200" s="192"/>
      <c r="H200" s="50"/>
      <c r="I200" s="51"/>
    </row>
    <row r="201" spans="1:9" ht="26.25" thickBot="1">
      <c r="A201" s="112" t="s">
        <v>101</v>
      </c>
      <c r="B201" s="70" t="s">
        <v>188</v>
      </c>
      <c r="C201" s="111" t="s">
        <v>294</v>
      </c>
      <c r="D201" s="114">
        <v>2</v>
      </c>
      <c r="E201" s="134"/>
      <c r="F201" s="116">
        <f>D201*E201</f>
        <v>0</v>
      </c>
      <c r="H201" s="63"/>
      <c r="I201" s="91"/>
    </row>
    <row r="202" spans="1:9" ht="13.5" thickBot="1">
      <c r="A202" s="196"/>
      <c r="B202" s="197"/>
      <c r="C202" s="197"/>
      <c r="D202" s="197"/>
      <c r="E202" s="194"/>
      <c r="F202" s="198"/>
      <c r="H202" s="63"/>
      <c r="I202" s="91"/>
    </row>
    <row r="203" spans="1:9" ht="26.25" thickBot="1">
      <c r="A203" s="112" t="s">
        <v>102</v>
      </c>
      <c r="B203" s="70" t="s">
        <v>189</v>
      </c>
      <c r="C203" s="111" t="s">
        <v>294</v>
      </c>
      <c r="D203" s="114">
        <v>2</v>
      </c>
      <c r="E203" s="134"/>
      <c r="F203" s="116">
        <f>D203*E203</f>
        <v>0</v>
      </c>
      <c r="H203" s="63"/>
      <c r="I203" s="91"/>
    </row>
    <row r="204" spans="1:9" ht="13.5" thickBot="1">
      <c r="A204" s="303"/>
      <c r="B204" s="304"/>
      <c r="C204" s="304"/>
      <c r="D204" s="304"/>
      <c r="E204" s="270"/>
      <c r="F204" s="305"/>
      <c r="H204" s="63"/>
      <c r="I204" s="91"/>
    </row>
    <row r="205" spans="1:9" ht="25.5">
      <c r="A205" s="112" t="s">
        <v>103</v>
      </c>
      <c r="B205" s="93" t="s">
        <v>199</v>
      </c>
      <c r="C205" s="223" t="s">
        <v>2</v>
      </c>
      <c r="D205" s="225">
        <v>1</v>
      </c>
      <c r="E205" s="181"/>
      <c r="F205" s="243">
        <f>D205*E205</f>
        <v>0</v>
      </c>
      <c r="H205" s="63"/>
      <c r="I205" s="91"/>
    </row>
    <row r="206" spans="1:9" ht="13.5" thickBot="1">
      <c r="A206" s="113"/>
      <c r="B206" s="70" t="s">
        <v>197</v>
      </c>
      <c r="C206" s="224"/>
      <c r="D206" s="226"/>
      <c r="E206" s="183"/>
      <c r="F206" s="245"/>
      <c r="H206" s="63"/>
      <c r="I206" s="91"/>
    </row>
    <row r="207" spans="1:9">
      <c r="A207" s="303"/>
      <c r="B207" s="304"/>
      <c r="C207" s="304"/>
      <c r="D207" s="304"/>
      <c r="E207" s="304"/>
      <c r="F207" s="305"/>
      <c r="H207" s="63"/>
      <c r="I207" s="91"/>
    </row>
    <row r="208" spans="1:9" ht="26.25" thickBot="1">
      <c r="A208" s="112" t="s">
        <v>104</v>
      </c>
      <c r="B208" s="93" t="s">
        <v>198</v>
      </c>
      <c r="C208" s="83"/>
      <c r="D208" s="68"/>
      <c r="E208" s="135"/>
      <c r="F208" s="61"/>
      <c r="H208" s="63"/>
      <c r="I208" s="91"/>
    </row>
    <row r="209" spans="1:9" ht="13.5" thickBot="1">
      <c r="A209" s="113"/>
      <c r="B209" s="70" t="s">
        <v>200</v>
      </c>
      <c r="C209" s="111" t="s">
        <v>2</v>
      </c>
      <c r="D209" s="128">
        <v>6</v>
      </c>
      <c r="E209" s="134"/>
      <c r="F209" s="117">
        <f>D209*E209</f>
        <v>0</v>
      </c>
      <c r="H209" s="63"/>
      <c r="I209" s="91"/>
    </row>
    <row r="210" spans="1:9" ht="13.5" thickBot="1">
      <c r="A210" s="113"/>
      <c r="B210" s="70" t="s">
        <v>201</v>
      </c>
      <c r="C210" s="111" t="s">
        <v>2</v>
      </c>
      <c r="D210" s="128">
        <v>1</v>
      </c>
      <c r="E210" s="134"/>
      <c r="F210" s="117">
        <f>D210*E210</f>
        <v>0</v>
      </c>
      <c r="H210" s="63"/>
      <c r="I210" s="91"/>
    </row>
    <row r="211" spans="1:9" ht="13.5" thickBot="1">
      <c r="A211" s="303"/>
      <c r="B211" s="304"/>
      <c r="C211" s="304"/>
      <c r="D211" s="304"/>
      <c r="E211" s="270"/>
      <c r="F211" s="305"/>
      <c r="H211" s="63"/>
      <c r="I211" s="91"/>
    </row>
    <row r="212" spans="1:9" ht="26.25" thickBot="1">
      <c r="A212" s="112" t="s">
        <v>105</v>
      </c>
      <c r="B212" s="86" t="s">
        <v>262</v>
      </c>
      <c r="C212" s="111" t="s">
        <v>176</v>
      </c>
      <c r="D212" s="128">
        <v>20</v>
      </c>
      <c r="E212" s="134"/>
      <c r="F212" s="116">
        <f>D212*E212</f>
        <v>0</v>
      </c>
      <c r="H212" s="50"/>
      <c r="I212" s="92"/>
    </row>
    <row r="213" spans="1:9" ht="13.5" thickBot="1">
      <c r="A213" s="303"/>
      <c r="B213" s="304"/>
      <c r="C213" s="304"/>
      <c r="D213" s="304"/>
      <c r="E213" s="270"/>
      <c r="F213" s="305"/>
      <c r="H213" s="50"/>
      <c r="I213" s="51"/>
    </row>
    <row r="214" spans="1:9" ht="51.75" thickBot="1">
      <c r="A214" s="112" t="s">
        <v>106</v>
      </c>
      <c r="B214" s="86" t="s">
        <v>263</v>
      </c>
      <c r="C214" s="111" t="s">
        <v>4</v>
      </c>
      <c r="D214" s="128">
        <v>1</v>
      </c>
      <c r="E214" s="134"/>
      <c r="F214" s="116">
        <f>D214*E214</f>
        <v>0</v>
      </c>
    </row>
    <row r="215" spans="1:9" ht="12.75" customHeight="1">
      <c r="A215" s="303"/>
      <c r="B215" s="304"/>
      <c r="C215" s="304"/>
      <c r="D215" s="304"/>
      <c r="E215" s="304"/>
      <c r="F215" s="305"/>
      <c r="H215" s="63"/>
      <c r="I215" s="88"/>
    </row>
    <row r="216" spans="1:9" ht="12.75" customHeight="1">
      <c r="A216" s="169"/>
      <c r="B216" s="170"/>
      <c r="C216" s="170"/>
      <c r="D216" s="170"/>
      <c r="E216" s="170"/>
      <c r="F216" s="171"/>
      <c r="H216" s="63"/>
      <c r="I216" s="88"/>
    </row>
    <row r="217" spans="1:9">
      <c r="A217" s="138"/>
      <c r="B217" s="172" t="s">
        <v>309</v>
      </c>
      <c r="C217" s="173"/>
      <c r="D217" s="173"/>
      <c r="E217" s="174"/>
      <c r="F217" s="143">
        <f>SUM(F214,F212,F210,F209,F205,F203,F201,F198,F196,F194,F193,F190,F189,F186,F185,F182,F177,F175)</f>
        <v>0</v>
      </c>
    </row>
    <row r="218" spans="1:9">
      <c r="A218" s="169"/>
      <c r="B218" s="170"/>
      <c r="C218" s="170"/>
      <c r="D218" s="170"/>
      <c r="E218" s="170"/>
      <c r="F218" s="171"/>
      <c r="H218" s="63"/>
      <c r="I218" s="88"/>
    </row>
    <row r="219" spans="1:9" ht="12.75" customHeight="1">
      <c r="A219" s="138" t="s">
        <v>28</v>
      </c>
      <c r="B219" s="172" t="s">
        <v>180</v>
      </c>
      <c r="C219" s="173"/>
      <c r="D219" s="173"/>
      <c r="E219" s="173"/>
      <c r="F219" s="174"/>
      <c r="H219" s="89"/>
      <c r="I219" s="90"/>
    </row>
    <row r="220" spans="1:9">
      <c r="A220" s="306"/>
      <c r="B220" s="307"/>
      <c r="C220" s="307"/>
      <c r="D220" s="307"/>
      <c r="E220" s="307"/>
      <c r="F220" s="308"/>
      <c r="H220" s="89"/>
      <c r="I220" s="90"/>
    </row>
    <row r="221" spans="1:9" ht="130.5" customHeight="1">
      <c r="A221" s="112" t="s">
        <v>107</v>
      </c>
      <c r="B221" s="70" t="s">
        <v>320</v>
      </c>
      <c r="C221" s="163"/>
      <c r="D221" s="164"/>
      <c r="E221" s="164"/>
      <c r="F221" s="165"/>
    </row>
    <row r="222" spans="1:9" ht="38.25">
      <c r="A222" s="112"/>
      <c r="B222" s="86" t="s">
        <v>202</v>
      </c>
      <c r="C222" s="310"/>
      <c r="D222" s="311"/>
      <c r="E222" s="311"/>
      <c r="F222" s="312"/>
    </row>
    <row r="223" spans="1:9" ht="39" thickBot="1">
      <c r="A223" s="112"/>
      <c r="B223" s="70" t="s">
        <v>265</v>
      </c>
      <c r="C223" s="310"/>
      <c r="D223" s="311"/>
      <c r="E223" s="311"/>
      <c r="F223" s="312"/>
    </row>
    <row r="224" spans="1:9" ht="13.5" thickBot="1">
      <c r="A224" s="125"/>
      <c r="B224" s="85" t="s">
        <v>299</v>
      </c>
      <c r="C224" s="119" t="s">
        <v>3</v>
      </c>
      <c r="D224" s="128">
        <v>14</v>
      </c>
      <c r="E224" s="134"/>
      <c r="F224" s="129">
        <f>D224*E224</f>
        <v>0</v>
      </c>
    </row>
    <row r="225" spans="1:6" ht="13.5" thickBot="1">
      <c r="A225" s="125"/>
      <c r="B225" s="85" t="s">
        <v>300</v>
      </c>
      <c r="C225" s="119" t="s">
        <v>3</v>
      </c>
      <c r="D225" s="128">
        <v>14</v>
      </c>
      <c r="E225" s="134"/>
      <c r="F225" s="129">
        <f>D225*E225</f>
        <v>0</v>
      </c>
    </row>
    <row r="226" spans="1:6" ht="13.5" thickBot="1">
      <c r="A226" s="321"/>
      <c r="B226" s="322"/>
      <c r="C226" s="322"/>
      <c r="D226" s="322"/>
      <c r="E226" s="316"/>
      <c r="F226" s="323"/>
    </row>
    <row r="227" spans="1:6" ht="26.25" thickBot="1">
      <c r="A227" s="112" t="s">
        <v>108</v>
      </c>
      <c r="B227" s="86" t="s">
        <v>15</v>
      </c>
      <c r="C227" s="111" t="s">
        <v>4</v>
      </c>
      <c r="D227" s="128">
        <v>1</v>
      </c>
      <c r="E227" s="134"/>
      <c r="F227" s="116">
        <f>D227*E227</f>
        <v>0</v>
      </c>
    </row>
    <row r="228" spans="1:6">
      <c r="A228" s="321"/>
      <c r="B228" s="322"/>
      <c r="C228" s="322"/>
      <c r="D228" s="322"/>
      <c r="E228" s="322"/>
      <c r="F228" s="323"/>
    </row>
    <row r="229" spans="1:6" ht="26.25" thickBot="1">
      <c r="A229" s="112" t="s">
        <v>109</v>
      </c>
      <c r="B229" s="70" t="s">
        <v>203</v>
      </c>
      <c r="C229" s="74"/>
      <c r="D229" s="94"/>
      <c r="E229" s="135"/>
      <c r="F229" s="61"/>
    </row>
    <row r="230" spans="1:6" ht="13.5" thickBot="1">
      <c r="A230" s="103"/>
      <c r="B230" s="70" t="s">
        <v>204</v>
      </c>
      <c r="C230" s="111" t="s">
        <v>2</v>
      </c>
      <c r="D230" s="128">
        <v>2</v>
      </c>
      <c r="E230" s="134"/>
      <c r="F230" s="117">
        <f>D230*E230</f>
        <v>0</v>
      </c>
    </row>
    <row r="231" spans="1:6" ht="13.5" thickBot="1">
      <c r="A231" s="103"/>
      <c r="B231" s="70" t="s">
        <v>205</v>
      </c>
      <c r="C231" s="111" t="s">
        <v>2</v>
      </c>
      <c r="D231" s="128">
        <v>1</v>
      </c>
      <c r="E231" s="134"/>
      <c r="F231" s="117">
        <f>D231*E231</f>
        <v>0</v>
      </c>
    </row>
    <row r="232" spans="1:6" ht="13.5" thickBot="1">
      <c r="A232" s="321"/>
      <c r="B232" s="322"/>
      <c r="C232" s="322"/>
      <c r="D232" s="322"/>
      <c r="E232" s="316"/>
      <c r="F232" s="323"/>
    </row>
    <row r="233" spans="1:6" ht="38.25" customHeight="1">
      <c r="A233" s="112" t="s">
        <v>119</v>
      </c>
      <c r="B233" s="70" t="s">
        <v>252</v>
      </c>
      <c r="C233" s="223" t="s">
        <v>2</v>
      </c>
      <c r="D233" s="225">
        <v>2</v>
      </c>
      <c r="E233" s="181"/>
      <c r="F233" s="243">
        <f>E233*D233</f>
        <v>0</v>
      </c>
    </row>
    <row r="234" spans="1:6" ht="13.5" thickBot="1">
      <c r="A234" s="103"/>
      <c r="B234" s="70" t="s">
        <v>204</v>
      </c>
      <c r="C234" s="224"/>
      <c r="D234" s="226"/>
      <c r="E234" s="183"/>
      <c r="F234" s="245"/>
    </row>
    <row r="235" spans="1:6" ht="13.5" thickBot="1">
      <c r="A235" s="251" t="s">
        <v>178</v>
      </c>
      <c r="B235" s="252"/>
      <c r="C235" s="252"/>
      <c r="D235" s="252"/>
      <c r="E235" s="313"/>
      <c r="F235" s="253"/>
    </row>
    <row r="236" spans="1:6" ht="39" thickBot="1">
      <c r="A236" s="112" t="s">
        <v>206</v>
      </c>
      <c r="B236" s="86" t="s">
        <v>27</v>
      </c>
      <c r="C236" s="111" t="s">
        <v>4</v>
      </c>
      <c r="D236" s="128">
        <v>1</v>
      </c>
      <c r="E236" s="134"/>
      <c r="F236" s="116">
        <f>D236*E236</f>
        <v>0</v>
      </c>
    </row>
    <row r="237" spans="1:6" ht="13.5" thickBot="1">
      <c r="A237" s="314"/>
      <c r="B237" s="315"/>
      <c r="C237" s="315"/>
      <c r="D237" s="315"/>
      <c r="E237" s="316"/>
      <c r="F237" s="317"/>
    </row>
    <row r="238" spans="1:6" ht="26.25" thickBot="1">
      <c r="A238" s="104" t="s">
        <v>264</v>
      </c>
      <c r="B238" s="70" t="s">
        <v>266</v>
      </c>
      <c r="C238" s="111" t="s">
        <v>4</v>
      </c>
      <c r="D238" s="128">
        <v>1</v>
      </c>
      <c r="E238" s="134"/>
      <c r="F238" s="116">
        <f>D238*E238</f>
        <v>0</v>
      </c>
    </row>
    <row r="239" spans="1:6">
      <c r="A239" s="190"/>
      <c r="B239" s="191"/>
      <c r="C239" s="191"/>
      <c r="D239" s="191"/>
      <c r="E239" s="191"/>
      <c r="F239" s="192"/>
    </row>
    <row r="240" spans="1:6">
      <c r="A240" s="138"/>
      <c r="B240" s="172" t="s">
        <v>311</v>
      </c>
      <c r="C240" s="173"/>
      <c r="D240" s="173"/>
      <c r="E240" s="174"/>
      <c r="F240" s="142">
        <f>SUM(F238,F236,F233,F231,F230,F227,F225,F224)</f>
        <v>0</v>
      </c>
    </row>
    <row r="241" spans="1:9">
      <c r="A241" s="314"/>
      <c r="B241" s="315"/>
      <c r="C241" s="315"/>
      <c r="D241" s="315"/>
      <c r="E241" s="315"/>
      <c r="F241" s="317"/>
    </row>
    <row r="242" spans="1:9" ht="12.75" customHeight="1">
      <c r="A242" s="138" t="s">
        <v>216</v>
      </c>
      <c r="B242" s="318" t="s">
        <v>207</v>
      </c>
      <c r="C242" s="319"/>
      <c r="D242" s="319"/>
      <c r="E242" s="319"/>
      <c r="F242" s="320"/>
      <c r="H242" s="89"/>
      <c r="I242" s="90"/>
    </row>
    <row r="243" spans="1:9">
      <c r="A243" s="314"/>
      <c r="B243" s="315"/>
      <c r="C243" s="315"/>
      <c r="D243" s="315"/>
      <c r="E243" s="315"/>
      <c r="F243" s="317"/>
    </row>
    <row r="244" spans="1:9" ht="102.75" thickBot="1">
      <c r="A244" s="112" t="s">
        <v>217</v>
      </c>
      <c r="B244" s="86" t="s">
        <v>218</v>
      </c>
      <c r="C244" s="163"/>
      <c r="D244" s="164"/>
      <c r="E244" s="164"/>
      <c r="F244" s="165"/>
    </row>
    <row r="245" spans="1:9" ht="12.75" customHeight="1" thickBot="1">
      <c r="A245" s="125"/>
      <c r="B245" s="86" t="s">
        <v>221</v>
      </c>
      <c r="C245" s="111" t="s">
        <v>3</v>
      </c>
      <c r="D245" s="128">
        <v>32</v>
      </c>
      <c r="E245" s="134"/>
      <c r="F245" s="129">
        <f>D245*E245</f>
        <v>0</v>
      </c>
    </row>
    <row r="246" spans="1:9" ht="12.75" customHeight="1" thickBot="1">
      <c r="A246" s="125"/>
      <c r="B246" s="86" t="s">
        <v>219</v>
      </c>
      <c r="C246" s="111" t="s">
        <v>3</v>
      </c>
      <c r="D246" s="128">
        <v>3</v>
      </c>
      <c r="E246" s="144"/>
      <c r="F246" s="129">
        <f>D246*E246</f>
        <v>0</v>
      </c>
    </row>
    <row r="247" spans="1:9" ht="12.75" customHeight="1" thickBot="1">
      <c r="A247" s="125"/>
      <c r="B247" s="86" t="s">
        <v>220</v>
      </c>
      <c r="C247" s="111" t="s">
        <v>3</v>
      </c>
      <c r="D247" s="128">
        <v>3</v>
      </c>
      <c r="E247" s="134"/>
      <c r="F247" s="129">
        <f>D247*E247</f>
        <v>0</v>
      </c>
    </row>
    <row r="248" spans="1:9" ht="25.5">
      <c r="A248" s="125"/>
      <c r="B248" s="86" t="s">
        <v>223</v>
      </c>
      <c r="C248" s="223" t="s">
        <v>2</v>
      </c>
      <c r="D248" s="225">
        <v>10</v>
      </c>
      <c r="E248" s="182"/>
      <c r="F248" s="229">
        <f>D248*E248</f>
        <v>0</v>
      </c>
    </row>
    <row r="249" spans="1:9" ht="13.5" thickBot="1">
      <c r="A249" s="125"/>
      <c r="B249" s="70" t="s">
        <v>222</v>
      </c>
      <c r="C249" s="224"/>
      <c r="D249" s="226"/>
      <c r="E249" s="183"/>
      <c r="F249" s="230"/>
    </row>
    <row r="250" spans="1:9">
      <c r="A250" s="314"/>
      <c r="B250" s="315"/>
      <c r="C250" s="315"/>
      <c r="D250" s="315"/>
      <c r="E250" s="322"/>
      <c r="F250" s="317"/>
    </row>
    <row r="251" spans="1:9" ht="90" thickBot="1">
      <c r="A251" s="112" t="s">
        <v>228</v>
      </c>
      <c r="B251" s="86" t="s">
        <v>224</v>
      </c>
      <c r="C251" s="166"/>
      <c r="D251" s="167"/>
      <c r="E251" s="167"/>
      <c r="F251" s="168"/>
    </row>
    <row r="252" spans="1:9" ht="13.5" thickBot="1">
      <c r="A252" s="125"/>
      <c r="B252" s="86" t="s">
        <v>225</v>
      </c>
      <c r="C252" s="111" t="s">
        <v>2</v>
      </c>
      <c r="D252" s="128">
        <v>2</v>
      </c>
      <c r="E252" s="134"/>
      <c r="F252" s="129">
        <f>D252*E252</f>
        <v>0</v>
      </c>
    </row>
    <row r="253" spans="1:9" ht="13.5" thickBot="1">
      <c r="A253" s="125"/>
      <c r="B253" s="86" t="s">
        <v>226</v>
      </c>
      <c r="C253" s="111" t="s">
        <v>2</v>
      </c>
      <c r="D253" s="128">
        <v>2</v>
      </c>
      <c r="E253" s="134"/>
      <c r="F253" s="129">
        <f t="shared" ref="F253:F254" si="1">D253*E253</f>
        <v>0</v>
      </c>
    </row>
    <row r="254" spans="1:9" ht="13.5" thickBot="1">
      <c r="A254" s="125"/>
      <c r="B254" s="86" t="s">
        <v>227</v>
      </c>
      <c r="C254" s="111" t="s">
        <v>2</v>
      </c>
      <c r="D254" s="128">
        <v>5</v>
      </c>
      <c r="E254" s="134"/>
      <c r="F254" s="129">
        <f t="shared" si="1"/>
        <v>0</v>
      </c>
    </row>
    <row r="255" spans="1:9">
      <c r="A255" s="314"/>
      <c r="B255" s="315"/>
      <c r="C255" s="315"/>
      <c r="D255" s="315"/>
      <c r="E255" s="322"/>
      <c r="F255" s="317"/>
    </row>
    <row r="256" spans="1:9" ht="90" thickBot="1">
      <c r="A256" s="112" t="s">
        <v>231</v>
      </c>
      <c r="B256" s="86" t="s">
        <v>232</v>
      </c>
      <c r="C256" s="166"/>
      <c r="D256" s="167"/>
      <c r="E256" s="167"/>
      <c r="F256" s="168"/>
    </row>
    <row r="257" spans="1:6" ht="13.5" thickBot="1">
      <c r="A257" s="125"/>
      <c r="B257" s="86" t="s">
        <v>233</v>
      </c>
      <c r="C257" s="111" t="s">
        <v>3</v>
      </c>
      <c r="D257" s="128">
        <v>4</v>
      </c>
      <c r="E257" s="134"/>
      <c r="F257" s="129">
        <f>D257*E257</f>
        <v>0</v>
      </c>
    </row>
    <row r="258" spans="1:6" ht="13.5" thickBot="1">
      <c r="A258" s="125"/>
      <c r="B258" s="86" t="s">
        <v>235</v>
      </c>
      <c r="C258" s="111" t="s">
        <v>3</v>
      </c>
      <c r="D258" s="128">
        <v>4</v>
      </c>
      <c r="E258" s="134"/>
      <c r="F258" s="129">
        <f t="shared" ref="F258:F274" si="2">D258*E258</f>
        <v>0</v>
      </c>
    </row>
    <row r="259" spans="1:6" ht="13.5" thickBot="1">
      <c r="A259" s="125"/>
      <c r="B259" s="86" t="s">
        <v>234</v>
      </c>
      <c r="C259" s="111" t="s">
        <v>3</v>
      </c>
      <c r="D259" s="128">
        <v>24</v>
      </c>
      <c r="E259" s="134"/>
      <c r="F259" s="129">
        <f t="shared" si="2"/>
        <v>0</v>
      </c>
    </row>
    <row r="260" spans="1:6" ht="13.5" thickBot="1">
      <c r="A260" s="125"/>
      <c r="B260" s="86" t="s">
        <v>236</v>
      </c>
      <c r="C260" s="111" t="s">
        <v>2</v>
      </c>
      <c r="D260" s="128">
        <v>1</v>
      </c>
      <c r="E260" s="144"/>
      <c r="F260" s="129">
        <f t="shared" si="2"/>
        <v>0</v>
      </c>
    </row>
    <row r="261" spans="1:6" ht="13.5" thickBot="1">
      <c r="A261" s="125"/>
      <c r="B261" s="86" t="s">
        <v>237</v>
      </c>
      <c r="C261" s="111" t="s">
        <v>2</v>
      </c>
      <c r="D261" s="128">
        <v>1</v>
      </c>
      <c r="E261" s="134"/>
      <c r="F261" s="129">
        <f t="shared" si="2"/>
        <v>0</v>
      </c>
    </row>
    <row r="262" spans="1:6" ht="13.5" thickBot="1">
      <c r="A262" s="125"/>
      <c r="B262" s="86" t="s">
        <v>238</v>
      </c>
      <c r="C262" s="111" t="s">
        <v>2</v>
      </c>
      <c r="D262" s="128">
        <v>4</v>
      </c>
      <c r="E262" s="134"/>
      <c r="F262" s="129">
        <f t="shared" si="2"/>
        <v>0</v>
      </c>
    </row>
    <row r="263" spans="1:6" ht="13.5" thickBot="1">
      <c r="A263" s="125"/>
      <c r="B263" s="86" t="s">
        <v>239</v>
      </c>
      <c r="C263" s="111" t="s">
        <v>2</v>
      </c>
      <c r="D263" s="128">
        <v>1</v>
      </c>
      <c r="E263" s="134"/>
      <c r="F263" s="129">
        <f t="shared" si="2"/>
        <v>0</v>
      </c>
    </row>
    <row r="264" spans="1:6" ht="13.5" thickBot="1">
      <c r="A264" s="125"/>
      <c r="B264" s="86" t="s">
        <v>240</v>
      </c>
      <c r="C264" s="111" t="s">
        <v>2</v>
      </c>
      <c r="D264" s="128">
        <v>1</v>
      </c>
      <c r="E264" s="134"/>
      <c r="F264" s="129">
        <f t="shared" si="2"/>
        <v>0</v>
      </c>
    </row>
    <row r="265" spans="1:6" ht="13.5" thickBot="1">
      <c r="A265" s="125"/>
      <c r="B265" s="86" t="s">
        <v>241</v>
      </c>
      <c r="C265" s="111" t="s">
        <v>2</v>
      </c>
      <c r="D265" s="128">
        <v>5</v>
      </c>
      <c r="E265" s="134"/>
      <c r="F265" s="129">
        <f t="shared" si="2"/>
        <v>0</v>
      </c>
    </row>
    <row r="266" spans="1:6" ht="13.5" thickBot="1">
      <c r="A266" s="125"/>
      <c r="B266" s="86" t="s">
        <v>242</v>
      </c>
      <c r="C266" s="111" t="s">
        <v>2</v>
      </c>
      <c r="D266" s="128">
        <v>2</v>
      </c>
      <c r="E266" s="134"/>
      <c r="F266" s="129">
        <f t="shared" si="2"/>
        <v>0</v>
      </c>
    </row>
    <row r="267" spans="1:6" ht="13.5" thickBot="1">
      <c r="A267" s="125"/>
      <c r="B267" s="86" t="s">
        <v>243</v>
      </c>
      <c r="C267" s="111" t="s">
        <v>2</v>
      </c>
      <c r="D267" s="128">
        <v>1</v>
      </c>
      <c r="E267" s="134"/>
      <c r="F267" s="129">
        <f t="shared" si="2"/>
        <v>0</v>
      </c>
    </row>
    <row r="268" spans="1:6" ht="13.5" thickBot="1">
      <c r="A268" s="125"/>
      <c r="B268" s="86" t="s">
        <v>244</v>
      </c>
      <c r="C268" s="111" t="s">
        <v>2</v>
      </c>
      <c r="D268" s="128">
        <v>4</v>
      </c>
      <c r="E268" s="134"/>
      <c r="F268" s="129">
        <f t="shared" si="2"/>
        <v>0</v>
      </c>
    </row>
    <row r="269" spans="1:6" ht="13.5" thickBot="1">
      <c r="A269" s="125"/>
      <c r="B269" s="86" t="s">
        <v>245</v>
      </c>
      <c r="C269" s="111" t="s">
        <v>2</v>
      </c>
      <c r="D269" s="128">
        <v>1</v>
      </c>
      <c r="E269" s="134"/>
      <c r="F269" s="129">
        <f t="shared" si="2"/>
        <v>0</v>
      </c>
    </row>
    <row r="270" spans="1:6" ht="13.5" thickBot="1">
      <c r="A270" s="125"/>
      <c r="B270" s="86" t="s">
        <v>248</v>
      </c>
      <c r="C270" s="111" t="s">
        <v>2</v>
      </c>
      <c r="D270" s="128">
        <v>1</v>
      </c>
      <c r="E270" s="134"/>
      <c r="F270" s="129">
        <f t="shared" si="2"/>
        <v>0</v>
      </c>
    </row>
    <row r="271" spans="1:6" ht="13.5" thickBot="1">
      <c r="A271" s="125"/>
      <c r="B271" s="86" t="s">
        <v>249</v>
      </c>
      <c r="C271" s="111" t="s">
        <v>2</v>
      </c>
      <c r="D271" s="128">
        <v>1</v>
      </c>
      <c r="E271" s="134"/>
      <c r="F271" s="129">
        <f t="shared" si="2"/>
        <v>0</v>
      </c>
    </row>
    <row r="272" spans="1:6" ht="13.5" thickBot="1">
      <c r="A272" s="125"/>
      <c r="B272" s="86" t="s">
        <v>246</v>
      </c>
      <c r="C272" s="111" t="s">
        <v>2</v>
      </c>
      <c r="D272" s="128">
        <v>1</v>
      </c>
      <c r="E272" s="134"/>
      <c r="F272" s="129">
        <f t="shared" si="2"/>
        <v>0</v>
      </c>
    </row>
    <row r="273" spans="1:6" ht="13.5" thickBot="1">
      <c r="A273" s="125"/>
      <c r="B273" s="86" t="s">
        <v>247</v>
      </c>
      <c r="C273" s="111" t="s">
        <v>2</v>
      </c>
      <c r="D273" s="128">
        <v>1</v>
      </c>
      <c r="E273" s="134"/>
      <c r="F273" s="129">
        <f t="shared" si="2"/>
        <v>0</v>
      </c>
    </row>
    <row r="274" spans="1:6" ht="13.5" thickBot="1">
      <c r="A274" s="125"/>
      <c r="B274" s="86" t="s">
        <v>250</v>
      </c>
      <c r="C274" s="111" t="s">
        <v>2</v>
      </c>
      <c r="D274" s="128">
        <v>3</v>
      </c>
      <c r="E274" s="134"/>
      <c r="F274" s="129">
        <f t="shared" si="2"/>
        <v>0</v>
      </c>
    </row>
    <row r="275" spans="1:6">
      <c r="A275" s="321"/>
      <c r="B275" s="322"/>
      <c r="C275" s="322"/>
      <c r="D275" s="322"/>
      <c r="E275" s="322"/>
      <c r="F275" s="323"/>
    </row>
    <row r="276" spans="1:6" ht="64.5" thickBot="1">
      <c r="A276" s="112" t="s">
        <v>251</v>
      </c>
      <c r="B276" s="86" t="s">
        <v>254</v>
      </c>
      <c r="C276" s="160"/>
      <c r="D276" s="161"/>
      <c r="E276" s="161"/>
      <c r="F276" s="162"/>
    </row>
    <row r="277" spans="1:6" ht="13.5" thickBot="1">
      <c r="A277" s="125"/>
      <c r="B277" s="86" t="s">
        <v>255</v>
      </c>
      <c r="C277" s="111" t="s">
        <v>2</v>
      </c>
      <c r="D277" s="128">
        <v>2</v>
      </c>
      <c r="E277" s="134"/>
      <c r="F277" s="129">
        <f>D277*E277</f>
        <v>0</v>
      </c>
    </row>
    <row r="278" spans="1:6" ht="13.5" thickBot="1">
      <c r="A278" s="125"/>
      <c r="B278" s="86" t="s">
        <v>256</v>
      </c>
      <c r="C278" s="111" t="s">
        <v>2</v>
      </c>
      <c r="D278" s="128">
        <v>2</v>
      </c>
      <c r="E278" s="134"/>
      <c r="F278" s="129">
        <f t="shared" ref="F278:F279" si="3">D278*E278</f>
        <v>0</v>
      </c>
    </row>
    <row r="279" spans="1:6" ht="13.5" thickBot="1">
      <c r="A279" s="125"/>
      <c r="B279" s="86" t="s">
        <v>253</v>
      </c>
      <c r="C279" s="111" t="s">
        <v>2</v>
      </c>
      <c r="D279" s="128">
        <v>8</v>
      </c>
      <c r="E279" s="134"/>
      <c r="F279" s="129">
        <f t="shared" si="3"/>
        <v>0</v>
      </c>
    </row>
    <row r="280" spans="1:6">
      <c r="A280" s="336"/>
      <c r="B280" s="316"/>
      <c r="C280" s="316"/>
      <c r="D280" s="316"/>
      <c r="E280" s="316"/>
      <c r="F280" s="337"/>
    </row>
    <row r="281" spans="1:6">
      <c r="A281" s="138"/>
      <c r="B281" s="172" t="s">
        <v>310</v>
      </c>
      <c r="C281" s="173"/>
      <c r="D281" s="173"/>
      <c r="E281" s="174"/>
      <c r="F281" s="142">
        <f>SUM(F279,F278,F277,F274,F273,F272,F271,F270,F269,F268,F267,F266,F265,F264,F263,F262,F261,F260,F259,F258,F257,F254,F253,F252,F248,F247,F246,F245)</f>
        <v>0</v>
      </c>
    </row>
    <row r="282" spans="1:6">
      <c r="A282" s="327"/>
      <c r="B282" s="328"/>
      <c r="C282" s="328"/>
      <c r="D282" s="328"/>
      <c r="E282" s="328"/>
      <c r="F282" s="329"/>
    </row>
    <row r="283" spans="1:6">
      <c r="A283" s="330"/>
      <c r="B283" s="331"/>
      <c r="C283" s="331"/>
      <c r="D283" s="331"/>
      <c r="E283" s="331"/>
      <c r="F283" s="332"/>
    </row>
    <row r="284" spans="1:6">
      <c r="A284" s="333"/>
      <c r="B284" s="334"/>
      <c r="C284" s="334"/>
      <c r="D284" s="334"/>
      <c r="E284" s="334"/>
      <c r="F284" s="335"/>
    </row>
    <row r="285" spans="1:6">
      <c r="A285" s="145"/>
      <c r="B285" s="324" t="s">
        <v>5</v>
      </c>
      <c r="C285" s="325"/>
      <c r="D285" s="325"/>
      <c r="E285" s="325"/>
      <c r="F285" s="326"/>
    </row>
    <row r="286" spans="1:6">
      <c r="A286" s="279"/>
      <c r="B286" s="280"/>
      <c r="C286" s="280"/>
      <c r="D286" s="280"/>
      <c r="E286" s="280"/>
      <c r="F286" s="281"/>
    </row>
    <row r="287" spans="1:6">
      <c r="A287" s="138" t="s">
        <v>1</v>
      </c>
      <c r="B287" s="146" t="s">
        <v>128</v>
      </c>
      <c r="C287" s="147" t="s">
        <v>6</v>
      </c>
      <c r="D287" s="338">
        <f>F68</f>
        <v>0</v>
      </c>
      <c r="E287" s="339"/>
      <c r="F287" s="340"/>
    </row>
    <row r="288" spans="1:6" ht="12.75" customHeight="1">
      <c r="A288" s="190"/>
      <c r="B288" s="191"/>
      <c r="C288" s="191"/>
      <c r="D288" s="191"/>
      <c r="E288" s="191"/>
      <c r="F288" s="192"/>
    </row>
    <row r="289" spans="1:9">
      <c r="A289" s="138" t="s">
        <v>7</v>
      </c>
      <c r="B289" s="146" t="s">
        <v>17</v>
      </c>
      <c r="C289" s="147" t="s">
        <v>6</v>
      </c>
      <c r="D289" s="344">
        <f>F134</f>
        <v>0</v>
      </c>
      <c r="E289" s="345"/>
      <c r="F289" s="346"/>
    </row>
    <row r="290" spans="1:9">
      <c r="A290" s="190"/>
      <c r="B290" s="191"/>
      <c r="C290" s="191"/>
      <c r="D290" s="191"/>
      <c r="E290" s="191"/>
      <c r="F290" s="192"/>
    </row>
    <row r="291" spans="1:9">
      <c r="A291" s="138" t="s">
        <v>8</v>
      </c>
      <c r="B291" s="146" t="s">
        <v>179</v>
      </c>
      <c r="C291" s="147" t="s">
        <v>6</v>
      </c>
      <c r="D291" s="338">
        <f>F171</f>
        <v>0</v>
      </c>
      <c r="E291" s="339"/>
      <c r="F291" s="340"/>
    </row>
    <row r="292" spans="1:9">
      <c r="A292" s="190"/>
      <c r="B292" s="191"/>
      <c r="C292" s="191"/>
      <c r="D292" s="191"/>
      <c r="E292" s="191"/>
      <c r="F292" s="192"/>
    </row>
    <row r="293" spans="1:9">
      <c r="A293" s="138" t="s">
        <v>21</v>
      </c>
      <c r="B293" s="146" t="s">
        <v>191</v>
      </c>
      <c r="C293" s="147" t="s">
        <v>6</v>
      </c>
      <c r="D293" s="338">
        <f>F217</f>
        <v>0</v>
      </c>
      <c r="E293" s="339"/>
      <c r="F293" s="340"/>
    </row>
    <row r="294" spans="1:9">
      <c r="A294" s="190"/>
      <c r="B294" s="191"/>
      <c r="C294" s="191"/>
      <c r="D294" s="191"/>
      <c r="E294" s="191"/>
      <c r="F294" s="192"/>
    </row>
    <row r="295" spans="1:9">
      <c r="A295" s="138" t="s">
        <v>28</v>
      </c>
      <c r="B295" s="146" t="s">
        <v>180</v>
      </c>
      <c r="C295" s="147" t="s">
        <v>6</v>
      </c>
      <c r="D295" s="338">
        <f>F240</f>
        <v>0</v>
      </c>
      <c r="E295" s="339"/>
      <c r="F295" s="340"/>
    </row>
    <row r="296" spans="1:9">
      <c r="A296" s="190"/>
      <c r="B296" s="191"/>
      <c r="C296" s="191"/>
      <c r="D296" s="191"/>
      <c r="E296" s="191"/>
      <c r="F296" s="192"/>
    </row>
    <row r="297" spans="1:9">
      <c r="A297" s="138" t="s">
        <v>216</v>
      </c>
      <c r="B297" s="148" t="s">
        <v>207</v>
      </c>
      <c r="C297" s="147" t="s">
        <v>6</v>
      </c>
      <c r="D297" s="338">
        <f>F281</f>
        <v>0</v>
      </c>
      <c r="E297" s="339"/>
      <c r="F297" s="340"/>
    </row>
    <row r="298" spans="1:9">
      <c r="A298" s="341"/>
      <c r="B298" s="342"/>
      <c r="C298" s="342"/>
      <c r="D298" s="342"/>
      <c r="E298" s="342"/>
      <c r="F298" s="343"/>
    </row>
    <row r="299" spans="1:9">
      <c r="A299" s="190"/>
      <c r="B299" s="191"/>
      <c r="C299" s="191"/>
      <c r="D299" s="191"/>
      <c r="E299" s="191"/>
      <c r="F299" s="192"/>
    </row>
    <row r="300" spans="1:9">
      <c r="A300" s="59"/>
      <c r="B300" s="347" t="s">
        <v>229</v>
      </c>
      <c r="C300" s="348"/>
      <c r="D300" s="353">
        <f>SUM(F287:F299)</f>
        <v>0</v>
      </c>
      <c r="E300" s="354"/>
      <c r="F300" s="355"/>
    </row>
    <row r="301" spans="1:9">
      <c r="A301" s="72"/>
      <c r="B301" s="349" t="s">
        <v>22</v>
      </c>
      <c r="C301" s="350"/>
      <c r="D301" s="356">
        <f>D300*0.25</f>
        <v>0</v>
      </c>
      <c r="E301" s="357"/>
      <c r="F301" s="358"/>
      <c r="G301" s="62"/>
      <c r="H301" s="63"/>
      <c r="I301" s="5"/>
    </row>
    <row r="302" spans="1:9">
      <c r="A302" s="72"/>
      <c r="B302" s="351" t="s">
        <v>230</v>
      </c>
      <c r="C302" s="352"/>
      <c r="D302" s="359">
        <f>D300*1.25</f>
        <v>0</v>
      </c>
      <c r="E302" s="360"/>
      <c r="F302" s="361"/>
      <c r="G302" s="62"/>
      <c r="H302" s="63"/>
      <c r="I302" s="5"/>
    </row>
    <row r="303" spans="1:9">
      <c r="A303" s="95"/>
    </row>
    <row r="304" spans="1:9">
      <c r="A304" s="95"/>
    </row>
    <row r="305" spans="1:6">
      <c r="A305" s="95"/>
    </row>
    <row r="306" spans="1:6">
      <c r="A306" s="95"/>
    </row>
    <row r="307" spans="1:6">
      <c r="A307" s="98"/>
    </row>
    <row r="308" spans="1:6">
      <c r="A308" s="98"/>
    </row>
    <row r="309" spans="1:6">
      <c r="A309" s="98"/>
    </row>
    <row r="310" spans="1:6">
      <c r="A310" s="95"/>
    </row>
    <row r="311" spans="1:6">
      <c r="A311" s="99"/>
      <c r="B311" s="100"/>
      <c r="D311" s="99"/>
      <c r="E311" s="107"/>
    </row>
    <row r="312" spans="1:6">
      <c r="A312" s="101"/>
      <c r="B312" s="96"/>
      <c r="C312" s="99"/>
      <c r="D312" s="97"/>
      <c r="F312" s="108"/>
    </row>
    <row r="313" spans="1:6">
      <c r="A313" s="95"/>
      <c r="D313" s="99"/>
      <c r="E313" s="109"/>
      <c r="F313" s="110"/>
    </row>
    <row r="314" spans="1:6">
      <c r="A314" s="95"/>
      <c r="D314" s="97"/>
    </row>
    <row r="315" spans="1:6">
      <c r="A315" s="98"/>
    </row>
    <row r="316" spans="1:6">
      <c r="A316" s="102"/>
    </row>
    <row r="317" spans="1:6">
      <c r="C317" s="5"/>
      <c r="F317" s="92"/>
    </row>
    <row r="318" spans="1:6">
      <c r="C318" s="5"/>
      <c r="F318" s="92"/>
    </row>
    <row r="319" spans="1:6">
      <c r="C319" s="5"/>
      <c r="F319" s="92"/>
    </row>
    <row r="320" spans="1:6">
      <c r="C320" s="5"/>
      <c r="F320" s="92"/>
    </row>
    <row r="321" spans="1:6">
      <c r="C321" s="5"/>
      <c r="F321" s="92"/>
    </row>
    <row r="322" spans="1:6">
      <c r="C322" s="5"/>
      <c r="F322" s="92"/>
    </row>
    <row r="323" spans="1:6">
      <c r="C323" s="5"/>
      <c r="F323" s="92"/>
    </row>
    <row r="324" spans="1:6">
      <c r="C324" s="5"/>
      <c r="F324" s="92"/>
    </row>
    <row r="325" spans="1:6">
      <c r="A325" s="98"/>
    </row>
    <row r="326" spans="1:6">
      <c r="A326" s="98"/>
    </row>
    <row r="327" spans="1:6">
      <c r="A327" s="98"/>
    </row>
    <row r="328" spans="1:6">
      <c r="A328" s="98"/>
    </row>
    <row r="329" spans="1:6">
      <c r="A329" s="95"/>
    </row>
    <row r="330" spans="1:6">
      <c r="C330" s="5"/>
      <c r="F330" s="92"/>
    </row>
    <row r="331" spans="1:6">
      <c r="C331" s="5"/>
      <c r="F331" s="92"/>
    </row>
    <row r="332" spans="1:6">
      <c r="C332" s="5"/>
      <c r="F332" s="92"/>
    </row>
  </sheetData>
  <mergeCells count="216">
    <mergeCell ref="B300:C300"/>
    <mergeCell ref="B301:C301"/>
    <mergeCell ref="B302:C302"/>
    <mergeCell ref="D300:F300"/>
    <mergeCell ref="D301:F301"/>
    <mergeCell ref="D302:F302"/>
    <mergeCell ref="A292:F292"/>
    <mergeCell ref="A290:F290"/>
    <mergeCell ref="A288:F288"/>
    <mergeCell ref="A286:F286"/>
    <mergeCell ref="A296:F296"/>
    <mergeCell ref="D293:F293"/>
    <mergeCell ref="D295:F295"/>
    <mergeCell ref="D297:F297"/>
    <mergeCell ref="A298:F299"/>
    <mergeCell ref="A294:F294"/>
    <mergeCell ref="D287:F287"/>
    <mergeCell ref="D289:F289"/>
    <mergeCell ref="D291:F291"/>
    <mergeCell ref="A255:F255"/>
    <mergeCell ref="A275:F275"/>
    <mergeCell ref="B281:E281"/>
    <mergeCell ref="B285:F285"/>
    <mergeCell ref="A282:F284"/>
    <mergeCell ref="A243:F243"/>
    <mergeCell ref="A241:F241"/>
    <mergeCell ref="A250:F250"/>
    <mergeCell ref="C248:C249"/>
    <mergeCell ref="D248:D249"/>
    <mergeCell ref="E248:E249"/>
    <mergeCell ref="F248:F249"/>
    <mergeCell ref="A280:F280"/>
    <mergeCell ref="A235:F235"/>
    <mergeCell ref="A237:F237"/>
    <mergeCell ref="A239:F239"/>
    <mergeCell ref="B240:E240"/>
    <mergeCell ref="B242:F242"/>
    <mergeCell ref="A226:F226"/>
    <mergeCell ref="A228:F228"/>
    <mergeCell ref="A232:F232"/>
    <mergeCell ref="C233:C234"/>
    <mergeCell ref="D233:D234"/>
    <mergeCell ref="E233:E234"/>
    <mergeCell ref="F233:F234"/>
    <mergeCell ref="A220:F220"/>
    <mergeCell ref="A215:F215"/>
    <mergeCell ref="A216:F216"/>
    <mergeCell ref="A218:F218"/>
    <mergeCell ref="C221:F223"/>
    <mergeCell ref="A207:F207"/>
    <mergeCell ref="A211:F211"/>
    <mergeCell ref="A213:F213"/>
    <mergeCell ref="B217:E217"/>
    <mergeCell ref="B219:F219"/>
    <mergeCell ref="A202:F202"/>
    <mergeCell ref="A204:F204"/>
    <mergeCell ref="C205:C206"/>
    <mergeCell ref="D205:D206"/>
    <mergeCell ref="E205:E206"/>
    <mergeCell ref="F205:F206"/>
    <mergeCell ref="C198:C199"/>
    <mergeCell ref="D198:D199"/>
    <mergeCell ref="E198:E199"/>
    <mergeCell ref="F198:F199"/>
    <mergeCell ref="A200:F200"/>
    <mergeCell ref="A181:F181"/>
    <mergeCell ref="A187:F187"/>
    <mergeCell ref="A191:F191"/>
    <mergeCell ref="A197:F197"/>
    <mergeCell ref="A195:F195"/>
    <mergeCell ref="B173:F173"/>
    <mergeCell ref="A174:F174"/>
    <mergeCell ref="A172:F172"/>
    <mergeCell ref="A176:F176"/>
    <mergeCell ref="C177:C180"/>
    <mergeCell ref="D177:D180"/>
    <mergeCell ref="E177:E180"/>
    <mergeCell ref="F177:F180"/>
    <mergeCell ref="A164:F164"/>
    <mergeCell ref="A166:F166"/>
    <mergeCell ref="A168:F168"/>
    <mergeCell ref="A170:F170"/>
    <mergeCell ref="B171:E171"/>
    <mergeCell ref="A162:F162"/>
    <mergeCell ref="C157:C158"/>
    <mergeCell ref="D157:D158"/>
    <mergeCell ref="E157:E158"/>
    <mergeCell ref="F157:F158"/>
    <mergeCell ref="C160:C161"/>
    <mergeCell ref="D160:D161"/>
    <mergeCell ref="E160:E161"/>
    <mergeCell ref="F160:F161"/>
    <mergeCell ref="A159:F159"/>
    <mergeCell ref="C154:C155"/>
    <mergeCell ref="D154:D155"/>
    <mergeCell ref="E154:E155"/>
    <mergeCell ref="F154:F155"/>
    <mergeCell ref="A156:F156"/>
    <mergeCell ref="C151:C152"/>
    <mergeCell ref="D151:D152"/>
    <mergeCell ref="E151:E152"/>
    <mergeCell ref="F151:F152"/>
    <mergeCell ref="A153:F153"/>
    <mergeCell ref="C148:C149"/>
    <mergeCell ref="D148:D149"/>
    <mergeCell ref="E148:E149"/>
    <mergeCell ref="F148:F149"/>
    <mergeCell ref="A144:F144"/>
    <mergeCell ref="C145:C146"/>
    <mergeCell ref="D145:D146"/>
    <mergeCell ref="E145:E146"/>
    <mergeCell ref="F145:F146"/>
    <mergeCell ref="A106:F106"/>
    <mergeCell ref="A110:F110"/>
    <mergeCell ref="A121:F121"/>
    <mergeCell ref="A112:F112"/>
    <mergeCell ref="A123:F123"/>
    <mergeCell ref="F101:F102"/>
    <mergeCell ref="C104:C105"/>
    <mergeCell ref="D104:D105"/>
    <mergeCell ref="E104:E105"/>
    <mergeCell ref="F104:F105"/>
    <mergeCell ref="A103:F103"/>
    <mergeCell ref="C101:C102"/>
    <mergeCell ref="D101:D102"/>
    <mergeCell ref="E101:E102"/>
    <mergeCell ref="A100:F100"/>
    <mergeCell ref="A91:F91"/>
    <mergeCell ref="A87:F87"/>
    <mergeCell ref="B70:F70"/>
    <mergeCell ref="A69:F69"/>
    <mergeCell ref="A71:F71"/>
    <mergeCell ref="C73:C86"/>
    <mergeCell ref="D73:D86"/>
    <mergeCell ref="E73:E86"/>
    <mergeCell ref="F73:F86"/>
    <mergeCell ref="C72:F72"/>
    <mergeCell ref="C88:C90"/>
    <mergeCell ref="D88:D90"/>
    <mergeCell ref="E88:E90"/>
    <mergeCell ref="F88:F90"/>
    <mergeCell ref="C92:C94"/>
    <mergeCell ref="D92:D94"/>
    <mergeCell ref="E92:E94"/>
    <mergeCell ref="F92:F94"/>
    <mergeCell ref="C96:C99"/>
    <mergeCell ref="D96:D99"/>
    <mergeCell ref="E96:E99"/>
    <mergeCell ref="F96:F99"/>
    <mergeCell ref="A95:F95"/>
    <mergeCell ref="A61:F61"/>
    <mergeCell ref="C65:F66"/>
    <mergeCell ref="A63:F63"/>
    <mergeCell ref="B64:F64"/>
    <mergeCell ref="A67:F67"/>
    <mergeCell ref="A55:F55"/>
    <mergeCell ref="A52:F52"/>
    <mergeCell ref="A50:F50"/>
    <mergeCell ref="A57:F57"/>
    <mergeCell ref="A59:F59"/>
    <mergeCell ref="B13:F13"/>
    <mergeCell ref="A18:F18"/>
    <mergeCell ref="C20:C32"/>
    <mergeCell ref="D20:D32"/>
    <mergeCell ref="E20:E32"/>
    <mergeCell ref="F20:F32"/>
    <mergeCell ref="C14:F15"/>
    <mergeCell ref="B17:F17"/>
    <mergeCell ref="A16:F16"/>
    <mergeCell ref="C19:F19"/>
    <mergeCell ref="C35:C47"/>
    <mergeCell ref="D35:D47"/>
    <mergeCell ref="E35:E47"/>
    <mergeCell ref="F35:F47"/>
    <mergeCell ref="A48:F48"/>
    <mergeCell ref="A33:F33"/>
    <mergeCell ref="C53:C54"/>
    <mergeCell ref="D53:D54"/>
    <mergeCell ref="E53:E54"/>
    <mergeCell ref="F53:F54"/>
    <mergeCell ref="C34:F34"/>
    <mergeCell ref="D1:F1"/>
    <mergeCell ref="D2:F2"/>
    <mergeCell ref="D3:F3"/>
    <mergeCell ref="A5:F5"/>
    <mergeCell ref="A7:F7"/>
    <mergeCell ref="A10:A11"/>
    <mergeCell ref="C10:C11"/>
    <mergeCell ref="D10:D11"/>
    <mergeCell ref="E10:E11"/>
    <mergeCell ref="F10:F11"/>
    <mergeCell ref="B10:B11"/>
    <mergeCell ref="A125:F125"/>
    <mergeCell ref="A183:F183"/>
    <mergeCell ref="C184:F184"/>
    <mergeCell ref="C188:F188"/>
    <mergeCell ref="C192:F192"/>
    <mergeCell ref="C244:F244"/>
    <mergeCell ref="C251:F251"/>
    <mergeCell ref="C256:F256"/>
    <mergeCell ref="C276:F276"/>
    <mergeCell ref="A135:F135"/>
    <mergeCell ref="B136:F136"/>
    <mergeCell ref="C140:C143"/>
    <mergeCell ref="D140:D143"/>
    <mergeCell ref="E140:E143"/>
    <mergeCell ref="F140:F143"/>
    <mergeCell ref="A139:F139"/>
    <mergeCell ref="A137:F137"/>
    <mergeCell ref="A127:F127"/>
    <mergeCell ref="A129:F129"/>
    <mergeCell ref="A133:F133"/>
    <mergeCell ref="A131:F131"/>
    <mergeCell ref="B134:E134"/>
    <mergeCell ref="A147:F147"/>
    <mergeCell ref="A150:F150"/>
  </mergeCells>
  <phoneticPr fontId="0" type="noConversion"/>
  <pageMargins left="0.94488188976377963" right="0" top="0.19685039370078741" bottom="0.98425196850393704" header="0.51181102362204722" footer="0.51181102362204722"/>
  <pageSetup paperSize="9" scale="85" orientation="portrait" r:id="rId1"/>
  <headerFooter alignWithMargins="0">
    <oddFooter>&amp;L&amp;8     BR.PR. K2-25-2025&amp;C&amp;8REKONSTRUKCIJA (PROŠIRENJE) BOLNIČKE LJEKARNE&amp;R&amp;8Stranica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naslovna</vt:lpstr>
      <vt:lpstr>troškovnik</vt:lpstr>
      <vt:lpstr>troškovnik!Ispis_naslova</vt:lpstr>
      <vt:lpstr>naslovna!Podrucje_ispisa</vt:lpstr>
      <vt:lpstr>troškovnik!Podrucje_ispisa</vt:lpstr>
    </vt:vector>
  </TitlesOfParts>
  <Company>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MI-Anđela</dc:creator>
  <cp:lastModifiedBy>nabava8</cp:lastModifiedBy>
  <cp:lastPrinted>2025-06-06T11:07:25Z</cp:lastPrinted>
  <dcterms:created xsi:type="dcterms:W3CDTF">2008-12-17T11:36:36Z</dcterms:created>
  <dcterms:modified xsi:type="dcterms:W3CDTF">2025-06-06T11:08:38Z</dcterms:modified>
</cp:coreProperties>
</file>